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488" windowHeight="9312" activeTab="3"/>
  </bookViews>
  <sheets>
    <sheet name="СМЕТА" sheetId="1" r:id="rId1"/>
    <sheet name="SMW_Служебная" sheetId="2" state="hidden" r:id="rId2"/>
    <sheet name="Неучт." sheetId="3" r:id="rId3"/>
    <sheet name="Вобр." sheetId="4" r:id="rId4"/>
  </sheets>
  <definedNames/>
  <calcPr fullCalcOnLoad="1"/>
</workbook>
</file>

<file path=xl/sharedStrings.xml><?xml version="1.0" encoding="utf-8"?>
<sst xmlns="http://schemas.openxmlformats.org/spreadsheetml/2006/main" count="213" uniqueCount="114">
  <si>
    <t>Смета КОЛЕ две в одну 300 000</t>
  </si>
  <si>
    <t>ФОРМА № 4</t>
  </si>
  <si>
    <t xml:space="preserve">ЛОКАЛЬНАЯ СМЕТА № </t>
  </si>
  <si>
    <t xml:space="preserve">Сметная стоимость - </t>
  </si>
  <si>
    <t xml:space="preserve">Нормативная трудоемкость - </t>
  </si>
  <si>
    <t>903,75 чел-ч</t>
  </si>
  <si>
    <t xml:space="preserve">Сметная заработная плата - </t>
  </si>
  <si>
    <t>8,248 тыс.руб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</si>
  <si>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</si>
  <si>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</si>
  <si>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</si>
  <si>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</si>
  <si>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</si>
  <si>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</si>
  <si>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</si>
  <si>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</si>
  <si>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</si>
  <si>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</si>
  <si>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</si>
  <si>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Затраты труда рабочих, чел.-ч. не занят. обсл. машин</t>
  </si>
  <si>
    <t>обслуживающ. машины</t>
  </si>
  <si>
    <t>На един.</t>
  </si>
  <si>
    <t>Материалы</t>
  </si>
  <si>
    <t>№1 &lt;Нет раздела&gt;</t>
  </si>
  <si>
    <t>ФЕР09-03-012-12</t>
  </si>
  <si>
    <t>Монтаж опорных стоек для пролетов до 24 м</t>
  </si>
  <si>
    <t>1 т конструкций</t>
  </si>
  <si>
    <t xml:space="preserve">(0) </t>
  </si>
  <si>
    <t>201-9002</t>
  </si>
  <si>
    <t>Трубы стальные квадратные из стали марки ст1-3сп/пс размером 60х60 мм толщина стенки 3 мм</t>
  </si>
  <si>
    <t>т</t>
  </si>
  <si>
    <t>ФЕР09-03-039-01</t>
  </si>
  <si>
    <t>Монтаж опорных конструкций для крепления трубопроводов внутри зданий и сооружений массой до 0,1 т</t>
  </si>
  <si>
    <t>ЗП=727,6*1,15; ЭММ=299,41*1,25; ЗПм=1,49*1,25; ТЗТ=80,22*1,15; ТЗТм=0,11*1,25</t>
  </si>
  <si>
    <t>ФЕРм38-01-006-08</t>
  </si>
  <si>
    <t>101-1641</t>
  </si>
  <si>
    <t>Сталь угловая равнополочная,  размером 50x50x5 мм</t>
  </si>
  <si>
    <t>101-3880</t>
  </si>
  <si>
    <t>Сетка "Рабица" из проволоки</t>
  </si>
  <si>
    <t>м2</t>
  </si>
  <si>
    <t>101-3731</t>
  </si>
  <si>
    <t>Сталь круглая (катанка), диаметром 4 мм</t>
  </si>
  <si>
    <t>ФЕР09-03-040-01</t>
  </si>
  <si>
    <t xml:space="preserve">Монтаж защитных ограждений </t>
  </si>
  <si>
    <t>ЗП=835,41*1,15; ЭММ=64,69*1,25; ЗПм=1,62*1,25; ТЗТ=94,29*1,15; ТЗТм=0,12*1,25</t>
  </si>
  <si>
    <t>Конструкции стальные</t>
  </si>
  <si>
    <t>ФЕР13-03-002-04</t>
  </si>
  <si>
    <t>Огрунтовка металлических поверхностей за один раз грунтовкой ГФ-021</t>
  </si>
  <si>
    <t>ЗП=56,55*1,15; ЭММ=9,43*1,25; ЗПм=0,1*1,25; ТЗТ=5,31*1,15; ТЗТм=0,01*1,25</t>
  </si>
  <si>
    <t>100 м2 окрашиваемой поверхности</t>
  </si>
  <si>
    <t>ФЕР15-04-030-04</t>
  </si>
  <si>
    <t>Масляная окраска металлических поверхностей решеток, переплетов, труб диаметром менее 50 мм и т.п., количество окрасок 2</t>
  </si>
  <si>
    <t>ЗП=629,59*1,15; ЭММ=2,93*1,25; ЗПм=0,12*1,25; ТЗТ=71,06*1,15; ТЗТм=0,01*1,25</t>
  </si>
  <si>
    <t>ИТОГО:</t>
  </si>
  <si>
    <t>Наименование и значение множителей</t>
  </si>
  <si>
    <t>Значение</t>
  </si>
  <si>
    <t>Прямые</t>
  </si>
  <si>
    <t>Зарплата</t>
  </si>
  <si>
    <t>Машины и механизмы</t>
  </si>
  <si>
    <t>Итого по неучтенным материалам</t>
  </si>
  <si>
    <t>Итого по перевозке</t>
  </si>
  <si>
    <t>Итого по погрузке/разгрузке</t>
  </si>
  <si>
    <t>Итого</t>
  </si>
  <si>
    <t>Защита строительных конструкций и оборудования от коррозии. ремонт (8)</t>
  </si>
  <si>
    <t>Накладные расходы</t>
  </si>
  <si>
    <t>(211+0)*0,81</t>
  </si>
  <si>
    <t>Сметная прибыль</t>
  </si>
  <si>
    <t>(211+0)*0,6</t>
  </si>
  <si>
    <t>Изготовление технологических металлических конструкций в условиях производственных баз. ремонт (3, 4, 5, 6)</t>
  </si>
  <si>
    <t>(3079+37)*0,66</t>
  </si>
  <si>
    <t>(3079+37)*0,5</t>
  </si>
  <si>
    <t>Отделочные работы. ремонт (9)</t>
  </si>
  <si>
    <t>(2355+0)*0,95</t>
  </si>
  <si>
    <t>(2355+0)*0,47</t>
  </si>
  <si>
    <t>Строительные металлические конструкции. ремонт (1, 2, 7)</t>
  </si>
  <si>
    <t>(2514+52)*0,81</t>
  </si>
  <si>
    <t>(2514+52)*0,72</t>
  </si>
  <si>
    <t>Итого Накладные расходы</t>
  </si>
  <si>
    <t>Итого Сметная прибыль</t>
  </si>
  <si>
    <t>Индекс СМР</t>
  </si>
  <si>
    <t>51780*(4,91-1)</t>
  </si>
  <si>
    <t>Временные здания и сооружения</t>
  </si>
  <si>
    <t>254240*0</t>
  </si>
  <si>
    <t>Зимнее удорожание</t>
  </si>
  <si>
    <t>Непредвиденные расходы</t>
  </si>
  <si>
    <t>НДС</t>
  </si>
  <si>
    <t>254240*0,18</t>
  </si>
  <si>
    <t>СОСТАВИЛ</t>
  </si>
  <si>
    <t>ПРОВЕРИЛ</t>
  </si>
  <si>
    <t>300,000 тыс.руб</t>
  </si>
  <si>
    <t>Сборка с помощью лебедок ручных (с установкой и снятием их в процессе работы) или вручную (мелких деталей) стремянки, связи, кронштейны, тормозные конструкции и пр.(изготовление решетчатых панелей)</t>
  </si>
  <si>
    <t>СОГЛАСОВАНО</t>
  </si>
  <si>
    <t>__________________________________________________</t>
  </si>
  <si>
    <t>УТВЕРЖДАЮ</t>
  </si>
  <si>
    <t>__________________________________________</t>
  </si>
  <si>
    <t>Ремонт спортивной площадки по адресу г. Иваново ул. Багаева д. 37</t>
  </si>
  <si>
    <t>Ведомость неучтённых материалов</t>
  </si>
  <si>
    <t>№2 &lt;Нет раздела&gt;</t>
  </si>
  <si>
    <t>СОСТАВИЛ:_______________</t>
  </si>
  <si>
    <t>ПРОВЕРИЛ:____________</t>
  </si>
  <si>
    <t>___________________________________________________</t>
  </si>
  <si>
    <t>__________________________________________________________</t>
  </si>
  <si>
    <t>СОГЛАСОВАНО                                                                                                                                                                                                                    УТВЕРЖДАЮ</t>
  </si>
  <si>
    <t>Ведомость объемов работ</t>
  </si>
  <si>
    <t>Наименование работ</t>
  </si>
  <si>
    <t>_____________________________                                                                                                                                                                               ___________________________</t>
  </si>
  <si>
    <t xml:space="preserve">СОСТАВИЛ:____________ </t>
  </si>
  <si>
    <t>1/1,51</t>
  </si>
  <si>
    <t>2/0,00</t>
  </si>
  <si>
    <t>3/2,5195</t>
  </si>
  <si>
    <t>7/2,5195</t>
  </si>
  <si>
    <t>8/3,252</t>
  </si>
  <si>
    <t>101 м2 окрашиваемой поверхности</t>
  </si>
  <si>
    <t>9/3,252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</si>
</sst>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00"/>
    <numFmt numFmtId="166" formatCode="#,##0.000"/>
    <numFmt numFmtId="167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FF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left" vertical="top" wrapText="1"/>
    </xf>
    <xf numFmtId="0" fontId="36" fillId="0" borderId="17" xfId="0" applyFont="1" applyBorder="1" applyAlignment="1">
      <alignment horizontal="left" vertical="top" wrapText="1"/>
    </xf>
    <xf numFmtId="164" fontId="36" fillId="0" borderId="13" xfId="0" applyNumberFormat="1" applyFont="1" applyBorder="1" applyAlignment="1">
      <alignment horizontal="right" vertical="top" wrapText="1"/>
    </xf>
    <xf numFmtId="4" fontId="36" fillId="0" borderId="13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165" fontId="36" fillId="0" borderId="13" xfId="0" applyNumberFormat="1" applyFont="1" applyBorder="1" applyAlignment="1">
      <alignment horizontal="right" vertical="top" wrapText="1"/>
    </xf>
    <xf numFmtId="165" fontId="36" fillId="0" borderId="18" xfId="0" applyNumberFormat="1" applyFont="1" applyBorder="1" applyAlignment="1">
      <alignment horizontal="right" vertical="top" wrapText="1"/>
    </xf>
    <xf numFmtId="49" fontId="36" fillId="0" borderId="17" xfId="0" applyNumberFormat="1" applyFont="1" applyBorder="1" applyAlignment="1">
      <alignment horizontal="center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center" vertical="top" wrapText="1"/>
    </xf>
    <xf numFmtId="164" fontId="36" fillId="0" borderId="2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36" fillId="0" borderId="13" xfId="0" applyNumberFormat="1" applyFont="1" applyBorder="1" applyAlignment="1">
      <alignment horizontal="right" vertical="top" wrapText="1"/>
    </xf>
    <xf numFmtId="3" fontId="36" fillId="0" borderId="18" xfId="0" applyNumberFormat="1" applyFont="1" applyBorder="1" applyAlignment="1">
      <alignment horizontal="right" vertical="top" wrapText="1"/>
    </xf>
    <xf numFmtId="3" fontId="36" fillId="0" borderId="20" xfId="0" applyNumberFormat="1" applyFont="1" applyBorder="1" applyAlignment="1">
      <alignment horizontal="center" vertical="top" wrapText="1"/>
    </xf>
    <xf numFmtId="166" fontId="36" fillId="0" borderId="13" xfId="0" applyNumberFormat="1" applyFont="1" applyBorder="1" applyAlignment="1">
      <alignment horizontal="right" vertical="top" wrapText="1"/>
    </xf>
    <xf numFmtId="0" fontId="36" fillId="0" borderId="20" xfId="0" applyFont="1" applyBorder="1" applyAlignment="1">
      <alignment horizontal="left" vertical="top" wrapText="1"/>
    </xf>
    <xf numFmtId="0" fontId="36" fillId="0" borderId="17" xfId="0" applyFont="1" applyBorder="1" applyAlignment="1">
      <alignment horizontal="center" vertical="top" wrapText="1"/>
    </xf>
    <xf numFmtId="167" fontId="36" fillId="0" borderId="20" xfId="0" applyNumberFormat="1" applyFont="1" applyBorder="1" applyAlignment="1">
      <alignment horizontal="center" vertical="top" wrapText="1"/>
    </xf>
    <xf numFmtId="166" fontId="36" fillId="0" borderId="20" xfId="0" applyNumberFormat="1" applyFont="1" applyBorder="1" applyAlignment="1">
      <alignment horizontal="center" vertical="top" wrapText="1"/>
    </xf>
    <xf numFmtId="9" fontId="0" fillId="0" borderId="0" xfId="0" applyNumberForma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top" wrapText="1"/>
    </xf>
    <xf numFmtId="0" fontId="36" fillId="0" borderId="23" xfId="0" applyFont="1" applyBorder="1" applyAlignment="1">
      <alignment horizontal="left" vertical="top" wrapText="1"/>
    </xf>
    <xf numFmtId="0" fontId="36" fillId="0" borderId="24" xfId="0" applyFont="1" applyBorder="1" applyAlignment="1">
      <alignment horizontal="right" vertical="top" wrapText="1"/>
    </xf>
    <xf numFmtId="4" fontId="36" fillId="0" borderId="25" xfId="0" applyNumberFormat="1" applyFont="1" applyBorder="1" applyAlignment="1">
      <alignment horizontal="right" vertical="top" wrapText="1"/>
    </xf>
    <xf numFmtId="0" fontId="36" fillId="0" borderId="26" xfId="0" applyFont="1" applyBorder="1" applyAlignment="1">
      <alignment horizontal="right" vertical="top" wrapText="1"/>
    </xf>
    <xf numFmtId="0" fontId="36" fillId="0" borderId="0" xfId="0" applyFont="1" applyAlignment="1">
      <alignment horizontal="center"/>
    </xf>
    <xf numFmtId="166" fontId="36" fillId="0" borderId="25" xfId="0" applyNumberFormat="1" applyFont="1" applyBorder="1" applyAlignment="1">
      <alignment horizontal="right" vertical="top" wrapText="1"/>
    </xf>
    <xf numFmtId="164" fontId="36" fillId="0" borderId="25" xfId="0" applyNumberFormat="1" applyFont="1" applyBorder="1" applyAlignment="1">
      <alignment horizontal="right" vertical="top" wrapText="1"/>
    </xf>
    <xf numFmtId="166" fontId="36" fillId="0" borderId="0" xfId="0" applyNumberFormat="1" applyFont="1" applyBorder="1" applyAlignment="1">
      <alignment horizontal="right" vertical="top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top" wrapText="1"/>
    </xf>
    <xf numFmtId="0" fontId="36" fillId="0" borderId="27" xfId="0" applyFont="1" applyBorder="1" applyAlignment="1">
      <alignment horizontal="center" vertical="top" wrapText="1"/>
    </xf>
    <xf numFmtId="0" fontId="36" fillId="0" borderId="28" xfId="0" applyFont="1" applyBorder="1" applyAlignment="1">
      <alignment horizontal="center" vertical="top" wrapText="1"/>
    </xf>
    <xf numFmtId="0" fontId="36" fillId="0" borderId="29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30" xfId="0" applyFont="1" applyBorder="1" applyAlignment="1">
      <alignment horizontal="center" vertical="top" wrapText="1"/>
    </xf>
    <xf numFmtId="0" fontId="36" fillId="0" borderId="31" xfId="0" applyFont="1" applyBorder="1" applyAlignment="1">
      <alignment horizontal="center" vertical="top" wrapText="1"/>
    </xf>
    <xf numFmtId="0" fontId="36" fillId="0" borderId="32" xfId="0" applyFont="1" applyBorder="1" applyAlignment="1">
      <alignment horizontal="center" vertical="top" wrapText="1"/>
    </xf>
    <xf numFmtId="0" fontId="36" fillId="0" borderId="33" xfId="0" applyFont="1" applyBorder="1" applyAlignment="1">
      <alignment horizontal="center" vertical="top" wrapText="1"/>
    </xf>
    <xf numFmtId="0" fontId="36" fillId="0" borderId="34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top" wrapText="1"/>
    </xf>
    <xf numFmtId="4" fontId="36" fillId="0" borderId="14" xfId="0" applyNumberFormat="1" applyFont="1" applyBorder="1" applyAlignment="1">
      <alignment horizontal="right" vertical="top" wrapText="1"/>
    </xf>
    <xf numFmtId="4" fontId="36" fillId="0" borderId="15" xfId="0" applyNumberFormat="1" applyFont="1" applyBorder="1" applyAlignment="1">
      <alignment horizontal="right" vertical="top" wrapText="1"/>
    </xf>
    <xf numFmtId="0" fontId="36" fillId="0" borderId="35" xfId="0" applyFont="1" applyBorder="1" applyAlignment="1">
      <alignment horizontal="center" vertical="top" wrapText="1"/>
    </xf>
    <xf numFmtId="0" fontId="36" fillId="0" borderId="36" xfId="0" applyFont="1" applyBorder="1" applyAlignment="1">
      <alignment horizontal="center" vertical="top" wrapText="1"/>
    </xf>
    <xf numFmtId="0" fontId="36" fillId="0" borderId="37" xfId="0" applyFont="1" applyBorder="1" applyAlignment="1">
      <alignment horizontal="center" vertical="top" wrapText="1"/>
    </xf>
    <xf numFmtId="0" fontId="36" fillId="0" borderId="38" xfId="0" applyFont="1" applyBorder="1" applyAlignment="1">
      <alignment horizontal="center" vertical="top" wrapText="1"/>
    </xf>
    <xf numFmtId="0" fontId="36" fillId="0" borderId="39" xfId="0" applyFont="1" applyBorder="1" applyAlignment="1">
      <alignment horizontal="center" vertical="top" wrapText="1"/>
    </xf>
    <xf numFmtId="0" fontId="36" fillId="0" borderId="40" xfId="0" applyFont="1" applyBorder="1" applyAlignment="1">
      <alignment horizontal="center" vertical="top" wrapText="1"/>
    </xf>
    <xf numFmtId="0" fontId="36" fillId="0" borderId="41" xfId="0" applyFont="1" applyBorder="1" applyAlignment="1">
      <alignment horizontal="center" vertical="top" wrapText="1"/>
    </xf>
    <xf numFmtId="3" fontId="36" fillId="0" borderId="20" xfId="0" applyNumberFormat="1" applyFont="1" applyBorder="1" applyAlignment="1">
      <alignment horizontal="right" vertical="top" wrapText="1"/>
    </xf>
    <xf numFmtId="3" fontId="36" fillId="0" borderId="42" xfId="0" applyNumberFormat="1" applyFont="1" applyBorder="1" applyAlignment="1">
      <alignment horizontal="right" vertical="top" wrapText="1"/>
    </xf>
    <xf numFmtId="3" fontId="36" fillId="0" borderId="19" xfId="0" applyNumberFormat="1" applyFont="1" applyBorder="1" applyAlignment="1">
      <alignment horizontal="right" vertical="top" wrapText="1"/>
    </xf>
    <xf numFmtId="3" fontId="36" fillId="0" borderId="18" xfId="0" applyNumberFormat="1" applyFont="1" applyBorder="1" applyAlignment="1">
      <alignment horizontal="right" vertical="top" wrapText="1"/>
    </xf>
    <xf numFmtId="3" fontId="36" fillId="0" borderId="14" xfId="0" applyNumberFormat="1" applyFont="1" applyBorder="1" applyAlignment="1">
      <alignment horizontal="right" vertical="top" wrapText="1"/>
    </xf>
    <xf numFmtId="3" fontId="36" fillId="0" borderId="43" xfId="0" applyNumberFormat="1" applyFont="1" applyBorder="1" applyAlignment="1">
      <alignment horizontal="right" vertical="top" wrapText="1"/>
    </xf>
    <xf numFmtId="3" fontId="36" fillId="0" borderId="15" xfId="0" applyNumberFormat="1" applyFont="1" applyBorder="1" applyAlignment="1">
      <alignment horizontal="right" vertical="top" wrapText="1"/>
    </xf>
    <xf numFmtId="4" fontId="36" fillId="0" borderId="16" xfId="0" applyNumberFormat="1" applyFont="1" applyBorder="1" applyAlignment="1">
      <alignment horizontal="right" vertical="top" wrapText="1"/>
    </xf>
    <xf numFmtId="4" fontId="36" fillId="0" borderId="17" xfId="0" applyNumberFormat="1" applyFont="1" applyBorder="1" applyAlignment="1">
      <alignment horizontal="right" vertical="top" wrapText="1"/>
    </xf>
    <xf numFmtId="3" fontId="36" fillId="0" borderId="16" xfId="0" applyNumberFormat="1" applyFont="1" applyBorder="1" applyAlignment="1">
      <alignment horizontal="right" vertical="top" wrapText="1"/>
    </xf>
    <xf numFmtId="3" fontId="36" fillId="0" borderId="17" xfId="0" applyNumberFormat="1" applyFont="1" applyBorder="1" applyAlignment="1">
      <alignment horizontal="right" vertical="top" wrapText="1"/>
    </xf>
    <xf numFmtId="0" fontId="36" fillId="0" borderId="43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left" vertical="top" wrapText="1"/>
    </xf>
    <xf numFmtId="0" fontId="36" fillId="0" borderId="44" xfId="0" applyFont="1" applyBorder="1" applyAlignment="1">
      <alignment horizontal="left" vertical="top" wrapText="1"/>
    </xf>
    <xf numFmtId="0" fontId="36" fillId="0" borderId="42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45" xfId="0" applyFont="1" applyBorder="1" applyAlignment="1">
      <alignment horizontal="left" vertical="top" wrapText="1"/>
    </xf>
    <xf numFmtId="0" fontId="36" fillId="0" borderId="18" xfId="0" applyFont="1" applyBorder="1" applyAlignment="1">
      <alignment horizontal="left" vertical="top" wrapText="1"/>
    </xf>
    <xf numFmtId="4" fontId="36" fillId="0" borderId="16" xfId="0" applyNumberFormat="1" applyFont="1" applyBorder="1" applyAlignment="1">
      <alignment horizontal="center" vertical="top" wrapText="1"/>
    </xf>
    <xf numFmtId="4" fontId="36" fillId="0" borderId="17" xfId="0" applyNumberFormat="1" applyFont="1" applyBorder="1" applyAlignment="1">
      <alignment horizontal="center" vertical="top" wrapText="1"/>
    </xf>
    <xf numFmtId="3" fontId="36" fillId="0" borderId="16" xfId="0" applyNumberFormat="1" applyFont="1" applyBorder="1" applyAlignment="1">
      <alignment horizontal="center" vertical="top" wrapText="1"/>
    </xf>
    <xf numFmtId="3" fontId="36" fillId="0" borderId="17" xfId="0" applyNumberFormat="1" applyFont="1" applyBorder="1" applyAlignment="1">
      <alignment horizontal="center" vertical="top" wrapText="1"/>
    </xf>
    <xf numFmtId="164" fontId="36" fillId="0" borderId="14" xfId="0" applyNumberFormat="1" applyFont="1" applyBorder="1" applyAlignment="1">
      <alignment horizontal="right" vertical="top" wrapText="1"/>
    </xf>
    <xf numFmtId="164" fontId="36" fillId="0" borderId="15" xfId="0" applyNumberFormat="1" applyFont="1" applyBorder="1" applyAlignment="1">
      <alignment horizontal="right" vertical="top" wrapText="1"/>
    </xf>
    <xf numFmtId="166" fontId="36" fillId="0" borderId="14" xfId="0" applyNumberFormat="1" applyFont="1" applyBorder="1" applyAlignment="1">
      <alignment horizontal="right" vertical="top" wrapText="1"/>
    </xf>
    <xf numFmtId="166" fontId="36" fillId="0" borderId="15" xfId="0" applyNumberFormat="1" applyFont="1" applyBorder="1" applyAlignment="1">
      <alignment horizontal="right" vertical="top" wrapText="1"/>
    </xf>
    <xf numFmtId="3" fontId="37" fillId="0" borderId="20" xfId="0" applyNumberFormat="1" applyFont="1" applyBorder="1" applyAlignment="1">
      <alignment horizontal="center" vertical="top" wrapText="1"/>
    </xf>
    <xf numFmtId="3" fontId="37" fillId="0" borderId="44" xfId="0" applyNumberFormat="1" applyFont="1" applyBorder="1" applyAlignment="1">
      <alignment horizontal="center" vertical="top" wrapText="1"/>
    </xf>
    <xf numFmtId="3" fontId="37" fillId="0" borderId="19" xfId="0" applyNumberFormat="1" applyFont="1" applyBorder="1" applyAlignment="1">
      <alignment horizontal="center" vertical="top" wrapText="1"/>
    </xf>
    <xf numFmtId="3" fontId="37" fillId="0" borderId="45" xfId="0" applyNumberFormat="1" applyFont="1" applyBorder="1" applyAlignment="1">
      <alignment horizontal="center" vertical="top" wrapText="1"/>
    </xf>
    <xf numFmtId="0" fontId="36" fillId="0" borderId="44" xfId="0" applyFont="1" applyBorder="1" applyAlignment="1">
      <alignment horizontal="center" vertical="top" wrapText="1"/>
    </xf>
    <xf numFmtId="0" fontId="36" fillId="0" borderId="45" xfId="0" applyFont="1" applyBorder="1" applyAlignment="1">
      <alignment horizontal="center" vertical="top" wrapText="1"/>
    </xf>
    <xf numFmtId="167" fontId="36" fillId="0" borderId="14" xfId="0" applyNumberFormat="1" applyFont="1" applyBorder="1" applyAlignment="1">
      <alignment horizontal="right" vertical="top" wrapText="1"/>
    </xf>
    <xf numFmtId="167" fontId="36" fillId="0" borderId="15" xfId="0" applyNumberFormat="1" applyFont="1" applyBorder="1" applyAlignment="1">
      <alignment horizontal="right" vertical="top" wrapText="1"/>
    </xf>
    <xf numFmtId="164" fontId="36" fillId="0" borderId="16" xfId="0" applyNumberFormat="1" applyFont="1" applyBorder="1" applyAlignment="1">
      <alignment horizontal="right" vertical="top" wrapText="1"/>
    </xf>
    <xf numFmtId="164" fontId="36" fillId="0" borderId="17" xfId="0" applyNumberFormat="1" applyFont="1" applyBorder="1" applyAlignment="1">
      <alignment horizontal="right" vertical="top" wrapText="1"/>
    </xf>
    <xf numFmtId="3" fontId="36" fillId="0" borderId="20" xfId="0" applyNumberFormat="1" applyFont="1" applyBorder="1" applyAlignment="1">
      <alignment horizontal="center" vertical="top" wrapText="1"/>
    </xf>
    <xf numFmtId="3" fontId="36" fillId="0" borderId="42" xfId="0" applyNumberFormat="1" applyFont="1" applyBorder="1" applyAlignment="1">
      <alignment horizontal="center" vertical="top" wrapText="1"/>
    </xf>
    <xf numFmtId="3" fontId="36" fillId="0" borderId="19" xfId="0" applyNumberFormat="1" applyFont="1" applyBorder="1" applyAlignment="1">
      <alignment horizontal="center" vertical="top" wrapText="1"/>
    </xf>
    <xf numFmtId="3" fontId="36" fillId="0" borderId="18" xfId="0" applyNumberFormat="1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3" fontId="36" fillId="0" borderId="44" xfId="0" applyNumberFormat="1" applyFont="1" applyBorder="1" applyAlignment="1">
      <alignment horizontal="right" vertical="top" wrapText="1"/>
    </xf>
    <xf numFmtId="3" fontId="36" fillId="0" borderId="0" xfId="0" applyNumberFormat="1" applyFont="1" applyAlignment="1">
      <alignment horizontal="right" vertical="top" wrapText="1"/>
    </xf>
    <xf numFmtId="166" fontId="36" fillId="0" borderId="44" xfId="0" applyNumberFormat="1" applyFont="1" applyBorder="1" applyAlignment="1">
      <alignment horizontal="right" vertical="top" wrapText="1"/>
    </xf>
    <xf numFmtId="164" fontId="36" fillId="0" borderId="0" xfId="0" applyNumberFormat="1" applyFont="1" applyAlignment="1">
      <alignment horizontal="right" vertical="top" wrapText="1"/>
    </xf>
    <xf numFmtId="0" fontId="36" fillId="0" borderId="0" xfId="0" applyFont="1" applyAlignment="1">
      <alignment horizontal="right" vertical="top" wrapText="1"/>
    </xf>
    <xf numFmtId="0" fontId="36" fillId="0" borderId="35" xfId="0" applyFont="1" applyBorder="1" applyAlignment="1">
      <alignment horizontal="left" vertical="top" wrapText="1"/>
    </xf>
    <xf numFmtId="0" fontId="36" fillId="0" borderId="35" xfId="0" applyFont="1" applyBorder="1" applyAlignment="1">
      <alignment horizontal="right" vertical="top" wrapText="1"/>
    </xf>
    <xf numFmtId="3" fontId="36" fillId="0" borderId="35" xfId="0" applyNumberFormat="1" applyFont="1" applyBorder="1" applyAlignment="1">
      <alignment horizontal="right" vertical="top" wrapText="1"/>
    </xf>
    <xf numFmtId="0" fontId="37" fillId="0" borderId="0" xfId="0" applyFont="1" applyAlignment="1">
      <alignment horizontal="right" vertical="top" wrapText="1"/>
    </xf>
    <xf numFmtId="49" fontId="36" fillId="0" borderId="0" xfId="0" applyNumberFormat="1" applyFont="1" applyAlignment="1">
      <alignment horizontal="right" vertical="top" wrapText="1"/>
    </xf>
    <xf numFmtId="4" fontId="36" fillId="0" borderId="0" xfId="0" applyNumberFormat="1" applyFont="1" applyAlignment="1">
      <alignment horizontal="right" vertical="top" wrapText="1"/>
    </xf>
    <xf numFmtId="167" fontId="36" fillId="0" borderId="0" xfId="0" applyNumberFormat="1" applyFont="1" applyAlignment="1">
      <alignment horizontal="right" vertical="top" wrapText="1"/>
    </xf>
    <xf numFmtId="9" fontId="36" fillId="0" borderId="0" xfId="0" applyNumberFormat="1" applyFont="1" applyAlignment="1">
      <alignment horizontal="right" vertical="top" wrapText="1"/>
    </xf>
    <xf numFmtId="166" fontId="36" fillId="0" borderId="20" xfId="0" applyNumberFormat="1" applyFont="1" applyBorder="1" applyAlignment="1">
      <alignment horizontal="center" vertical="top" wrapText="1"/>
    </xf>
    <xf numFmtId="166" fontId="36" fillId="0" borderId="44" xfId="0" applyNumberFormat="1" applyFont="1" applyBorder="1" applyAlignment="1">
      <alignment horizontal="center" vertical="top" wrapText="1"/>
    </xf>
    <xf numFmtId="4" fontId="36" fillId="0" borderId="20" xfId="0" applyNumberFormat="1" applyFont="1" applyBorder="1" applyAlignment="1">
      <alignment horizontal="center" vertical="top" wrapText="1"/>
    </xf>
    <xf numFmtId="4" fontId="36" fillId="0" borderId="44" xfId="0" applyNumberFormat="1" applyFont="1" applyBorder="1" applyAlignment="1">
      <alignment horizontal="center" vertical="top" wrapText="1"/>
    </xf>
    <xf numFmtId="4" fontId="36" fillId="0" borderId="19" xfId="0" applyNumberFormat="1" applyFont="1" applyBorder="1" applyAlignment="1">
      <alignment horizontal="center" vertical="top" wrapText="1"/>
    </xf>
    <xf numFmtId="4" fontId="36" fillId="0" borderId="45" xfId="0" applyNumberFormat="1" applyFont="1" applyBorder="1" applyAlignment="1">
      <alignment horizontal="center" vertical="top" wrapText="1"/>
    </xf>
    <xf numFmtId="164" fontId="36" fillId="0" borderId="20" xfId="0" applyNumberFormat="1" applyFont="1" applyBorder="1" applyAlignment="1">
      <alignment horizontal="center" vertical="top" wrapText="1"/>
    </xf>
    <xf numFmtId="164" fontId="36" fillId="0" borderId="44" xfId="0" applyNumberFormat="1" applyFont="1" applyBorder="1" applyAlignment="1">
      <alignment horizontal="center" vertical="top" wrapText="1"/>
    </xf>
    <xf numFmtId="4" fontId="36" fillId="0" borderId="44" xfId="0" applyNumberFormat="1" applyFont="1" applyBorder="1" applyAlignment="1">
      <alignment horizontal="right" vertical="top" wrapText="1"/>
    </xf>
    <xf numFmtId="0" fontId="36" fillId="0" borderId="44" xfId="0" applyFont="1" applyBorder="1" applyAlignment="1">
      <alignment horizontal="right" vertical="top" wrapText="1"/>
    </xf>
    <xf numFmtId="3" fontId="36" fillId="0" borderId="44" xfId="0" applyNumberFormat="1" applyFont="1" applyBorder="1" applyAlignment="1">
      <alignment horizontal="center" vertical="top" wrapText="1"/>
    </xf>
    <xf numFmtId="3" fontId="36" fillId="0" borderId="45" xfId="0" applyNumberFormat="1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36" fillId="0" borderId="42" xfId="0" applyFont="1" applyBorder="1" applyAlignment="1">
      <alignment horizontal="center" vertical="top" wrapText="1"/>
    </xf>
    <xf numFmtId="164" fontId="36" fillId="0" borderId="42" xfId="0" applyNumberFormat="1" applyFont="1" applyBorder="1" applyAlignment="1">
      <alignment horizontal="center" vertical="top" wrapText="1"/>
    </xf>
    <xf numFmtId="4" fontId="36" fillId="0" borderId="42" xfId="0" applyNumberFormat="1" applyFont="1" applyBorder="1" applyAlignment="1">
      <alignment horizontal="center" vertical="top" wrapText="1"/>
    </xf>
    <xf numFmtId="4" fontId="36" fillId="0" borderId="18" xfId="0" applyNumberFormat="1" applyFont="1" applyBorder="1" applyAlignment="1">
      <alignment horizontal="center" vertical="top" wrapText="1"/>
    </xf>
    <xf numFmtId="3" fontId="37" fillId="0" borderId="42" xfId="0" applyNumberFormat="1" applyFont="1" applyBorder="1" applyAlignment="1">
      <alignment horizontal="center" vertical="top" wrapText="1"/>
    </xf>
    <xf numFmtId="3" fontId="37" fillId="0" borderId="18" xfId="0" applyNumberFormat="1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167" fontId="36" fillId="0" borderId="20" xfId="0" applyNumberFormat="1" applyFont="1" applyBorder="1" applyAlignment="1">
      <alignment horizontal="center" vertical="top" wrapText="1"/>
    </xf>
    <xf numFmtId="167" fontId="36" fillId="0" borderId="44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46" xfId="0" applyFont="1" applyBorder="1" applyAlignment="1">
      <alignment horizontal="center" vertical="top" wrapText="1"/>
    </xf>
    <xf numFmtId="0" fontId="36" fillId="0" borderId="47" xfId="0" applyFont="1" applyBorder="1" applyAlignment="1">
      <alignment horizontal="center" vertical="top" wrapText="1"/>
    </xf>
    <xf numFmtId="0" fontId="36" fillId="0" borderId="48" xfId="0" applyFont="1" applyBorder="1" applyAlignment="1">
      <alignment horizontal="center" vertical="top" wrapText="1"/>
    </xf>
    <xf numFmtId="0" fontId="36" fillId="0" borderId="49" xfId="0" applyFont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36" fillId="0" borderId="3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="85" zoomScaleNormal="85" zoomScalePageLayoutView="0" workbookViewId="0" topLeftCell="A61">
      <selection activeCell="A1" sqref="A1:S81"/>
    </sheetView>
  </sheetViews>
  <sheetFormatPr defaultColWidth="9.140625" defaultRowHeight="15"/>
  <cols>
    <col min="1" max="1" width="5.421875" style="0" customWidth="1"/>
    <col min="2" max="2" width="15.421875" style="0" customWidth="1"/>
    <col min="3" max="3" width="27.28125" style="0" customWidth="1"/>
    <col min="4" max="4" width="13.421875" style="0" customWidth="1"/>
    <col min="5" max="5" width="9.8515625" style="0" customWidth="1"/>
    <col min="6" max="6" width="6.57421875" style="0" customWidth="1"/>
    <col min="7" max="7" width="4.140625" style="0" customWidth="1"/>
    <col min="8" max="8" width="10.140625" style="0" customWidth="1"/>
    <col min="9" max="9" width="4.140625" style="0" customWidth="1"/>
    <col min="10" max="10" width="6.7109375" style="0" customWidth="1"/>
    <col min="11" max="11" width="8.140625" style="0" customWidth="1"/>
    <col min="12" max="12" width="2.7109375" style="0" customWidth="1"/>
    <col min="13" max="13" width="3.8515625" style="0" customWidth="1"/>
    <col min="14" max="14" width="5.57421875" style="0" customWidth="1"/>
    <col min="15" max="15" width="2.00390625" style="0" customWidth="1"/>
    <col min="16" max="16" width="10.140625" style="0" customWidth="1"/>
    <col min="17" max="17" width="3.8515625" style="0" customWidth="1"/>
    <col min="18" max="18" width="7.00390625" style="0" customWidth="1"/>
    <col min="19" max="19" width="10.7109375" style="0" customWidth="1"/>
  </cols>
  <sheetData>
    <row r="1" spans="1:19" ht="12.75" customHeight="1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12.75" customHeight="1">
      <c r="A2" s="45" t="s">
        <v>91</v>
      </c>
      <c r="B2" s="45"/>
      <c r="C2" s="45"/>
      <c r="D2" s="2"/>
      <c r="E2" s="2"/>
      <c r="F2" s="2"/>
      <c r="G2" s="2"/>
      <c r="H2" s="2"/>
      <c r="I2" s="2"/>
      <c r="J2" s="2"/>
      <c r="K2" s="2"/>
      <c r="L2" s="2"/>
      <c r="M2" s="2"/>
      <c r="N2" s="45" t="s">
        <v>93</v>
      </c>
      <c r="O2" s="45"/>
      <c r="P2" s="45"/>
      <c r="Q2" s="45"/>
      <c r="R2" s="45"/>
      <c r="S2" s="45"/>
    </row>
    <row r="3" spans="1:19" ht="12.75" customHeight="1">
      <c r="A3" s="45" t="s">
        <v>92</v>
      </c>
      <c r="B3" s="45"/>
      <c r="C3" s="45"/>
      <c r="D3" s="2"/>
      <c r="E3" s="2"/>
      <c r="F3" s="2"/>
      <c r="G3" s="2"/>
      <c r="H3" s="2"/>
      <c r="I3" s="2"/>
      <c r="J3" s="2"/>
      <c r="K3" s="2"/>
      <c r="L3" s="2"/>
      <c r="M3" s="2"/>
      <c r="N3" s="45" t="s">
        <v>94</v>
      </c>
      <c r="O3" s="45"/>
      <c r="P3" s="45"/>
      <c r="Q3" s="45"/>
      <c r="R3" s="45"/>
      <c r="S3" s="45"/>
    </row>
    <row r="4" spans="1:19" ht="12.75" customHeight="1">
      <c r="A4" s="45" t="s">
        <v>92</v>
      </c>
      <c r="B4" s="45"/>
      <c r="C4" s="45"/>
      <c r="D4" s="31"/>
      <c r="E4" s="31"/>
      <c r="F4" s="31"/>
      <c r="G4" s="31"/>
      <c r="H4" s="31"/>
      <c r="I4" s="31"/>
      <c r="J4" s="31"/>
      <c r="K4" s="31"/>
      <c r="L4" s="31"/>
      <c r="M4" s="31"/>
      <c r="N4" s="45" t="s">
        <v>94</v>
      </c>
      <c r="O4" s="45"/>
      <c r="P4" s="45"/>
      <c r="Q4" s="45"/>
      <c r="R4" s="45"/>
      <c r="S4" s="45"/>
    </row>
    <row r="5" spans="1:19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12.75" customHeight="1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45" t="s">
        <v>95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2.75" customHeight="1">
      <c r="A8" s="44"/>
      <c r="B8" s="44"/>
      <c r="C8" s="44"/>
      <c r="D8" s="44"/>
      <c r="E8" s="44"/>
      <c r="F8" s="44"/>
      <c r="G8" s="44"/>
      <c r="H8" s="44"/>
      <c r="I8" s="44"/>
      <c r="J8" s="44" t="s">
        <v>3</v>
      </c>
      <c r="K8" s="44"/>
      <c r="L8" s="44"/>
      <c r="M8" s="44"/>
      <c r="N8" s="44"/>
      <c r="O8" s="44" t="s">
        <v>89</v>
      </c>
      <c r="P8" s="44"/>
      <c r="Q8" s="44"/>
      <c r="R8" s="44"/>
      <c r="S8" s="44"/>
    </row>
    <row r="9" spans="1:19" ht="12.75" customHeight="1">
      <c r="A9" s="44"/>
      <c r="B9" s="44"/>
      <c r="C9" s="44"/>
      <c r="D9" s="44"/>
      <c r="E9" s="44"/>
      <c r="F9" s="44"/>
      <c r="G9" s="44"/>
      <c r="H9" s="44"/>
      <c r="I9" s="44"/>
      <c r="J9" s="44" t="s">
        <v>4</v>
      </c>
      <c r="K9" s="44"/>
      <c r="L9" s="44"/>
      <c r="M9" s="44"/>
      <c r="N9" s="44"/>
      <c r="O9" s="44" t="s">
        <v>5</v>
      </c>
      <c r="P9" s="44"/>
      <c r="Q9" s="44"/>
      <c r="R9" s="44"/>
      <c r="S9" s="44"/>
    </row>
    <row r="10" spans="1:19" ht="12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 t="s">
        <v>6</v>
      </c>
      <c r="K10" s="44"/>
      <c r="L10" s="44"/>
      <c r="M10" s="44"/>
      <c r="N10" s="44"/>
      <c r="O10" s="44" t="s">
        <v>7</v>
      </c>
      <c r="P10" s="44"/>
      <c r="Q10" s="44"/>
      <c r="R10" s="44"/>
      <c r="S10" s="44"/>
    </row>
    <row r="11" spans="1:19" ht="12.7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12.75" customHeight="1" thickBo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41.25" customHeight="1" thickBot="1">
      <c r="A13" s="46" t="s">
        <v>8</v>
      </c>
      <c r="B13" s="46" t="s">
        <v>9</v>
      </c>
      <c r="C13" s="46" t="s">
        <v>10</v>
      </c>
      <c r="D13" s="46" t="s">
        <v>11</v>
      </c>
      <c r="E13" s="49" t="s">
        <v>13</v>
      </c>
      <c r="F13" s="50"/>
      <c r="G13" s="50"/>
      <c r="H13" s="51"/>
      <c r="I13" s="49" t="s">
        <v>18</v>
      </c>
      <c r="J13" s="50"/>
      <c r="K13" s="50"/>
      <c r="L13" s="50"/>
      <c r="M13" s="50"/>
      <c r="N13" s="50"/>
      <c r="O13" s="50"/>
      <c r="P13" s="51"/>
      <c r="Q13" s="49" t="s">
        <v>19</v>
      </c>
      <c r="R13" s="50"/>
      <c r="S13" s="51"/>
    </row>
    <row r="14" spans="1:19" ht="11.25" customHeight="1" thickBot="1">
      <c r="A14" s="47"/>
      <c r="B14" s="47"/>
      <c r="C14" s="47"/>
      <c r="D14" s="48"/>
      <c r="E14" s="46" t="s">
        <v>14</v>
      </c>
      <c r="F14" s="52" t="s">
        <v>16</v>
      </c>
      <c r="G14" s="53"/>
      <c r="H14" s="46" t="s">
        <v>22</v>
      </c>
      <c r="I14" s="52" t="s">
        <v>14</v>
      </c>
      <c r="J14" s="53"/>
      <c r="K14" s="52" t="s">
        <v>15</v>
      </c>
      <c r="L14" s="53"/>
      <c r="M14" s="52" t="s">
        <v>16</v>
      </c>
      <c r="N14" s="62"/>
      <c r="O14" s="53"/>
      <c r="P14" s="46" t="s">
        <v>22</v>
      </c>
      <c r="Q14" s="52" t="s">
        <v>20</v>
      </c>
      <c r="R14" s="62"/>
      <c r="S14" s="53"/>
    </row>
    <row r="15" spans="1:19" ht="15" customHeight="1" thickBot="1">
      <c r="A15" s="47"/>
      <c r="B15" s="47"/>
      <c r="C15" s="47"/>
      <c r="D15" s="46" t="s">
        <v>12</v>
      </c>
      <c r="E15" s="48"/>
      <c r="F15" s="54"/>
      <c r="G15" s="55"/>
      <c r="H15" s="47"/>
      <c r="I15" s="67"/>
      <c r="J15" s="68"/>
      <c r="K15" s="67"/>
      <c r="L15" s="68"/>
      <c r="M15" s="54"/>
      <c r="N15" s="63"/>
      <c r="O15" s="55"/>
      <c r="P15" s="47"/>
      <c r="Q15" s="54"/>
      <c r="R15" s="63"/>
      <c r="S15" s="55"/>
    </row>
    <row r="16" spans="1:19" ht="27" customHeight="1" thickBot="1">
      <c r="A16" s="48"/>
      <c r="B16" s="48"/>
      <c r="C16" s="48"/>
      <c r="D16" s="48"/>
      <c r="E16" s="4" t="s">
        <v>15</v>
      </c>
      <c r="F16" s="49" t="s">
        <v>17</v>
      </c>
      <c r="G16" s="51"/>
      <c r="H16" s="48"/>
      <c r="I16" s="54"/>
      <c r="J16" s="55"/>
      <c r="K16" s="54"/>
      <c r="L16" s="55"/>
      <c r="M16" s="49" t="s">
        <v>17</v>
      </c>
      <c r="N16" s="50"/>
      <c r="O16" s="51"/>
      <c r="P16" s="48"/>
      <c r="Q16" s="49" t="s">
        <v>21</v>
      </c>
      <c r="R16" s="51"/>
      <c r="S16" s="5" t="s">
        <v>14</v>
      </c>
    </row>
    <row r="17" spans="1:19" ht="12.75" customHeight="1">
      <c r="A17" s="64" t="s">
        <v>23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6"/>
    </row>
    <row r="18" spans="1:19" ht="14.25" customHeight="1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56">
        <v>6</v>
      </c>
      <c r="G18" s="57"/>
      <c r="H18" s="6">
        <v>7</v>
      </c>
      <c r="I18" s="56">
        <v>8</v>
      </c>
      <c r="J18" s="57"/>
      <c r="K18" s="56">
        <v>9</v>
      </c>
      <c r="L18" s="57"/>
      <c r="M18" s="56">
        <v>10</v>
      </c>
      <c r="N18" s="80"/>
      <c r="O18" s="57"/>
      <c r="P18" s="6">
        <v>11</v>
      </c>
      <c r="Q18" s="56">
        <v>12</v>
      </c>
      <c r="R18" s="57"/>
      <c r="S18" s="8">
        <v>13</v>
      </c>
    </row>
    <row r="19" spans="1:19" ht="26.25" customHeight="1">
      <c r="A19" s="58">
        <v>1</v>
      </c>
      <c r="B19" s="9" t="s">
        <v>24</v>
      </c>
      <c r="C19" s="10" t="s">
        <v>25</v>
      </c>
      <c r="D19" s="12">
        <v>1.5747</v>
      </c>
      <c r="E19" s="13">
        <v>454.39</v>
      </c>
      <c r="F19" s="60">
        <v>273.94</v>
      </c>
      <c r="G19" s="61"/>
      <c r="H19" s="76">
        <v>121.34</v>
      </c>
      <c r="I19" s="69">
        <v>716</v>
      </c>
      <c r="J19" s="70"/>
      <c r="K19" s="69">
        <v>93</v>
      </c>
      <c r="L19" s="70"/>
      <c r="M19" s="73">
        <v>431</v>
      </c>
      <c r="N19" s="74"/>
      <c r="O19" s="75"/>
      <c r="P19" s="78">
        <v>191</v>
      </c>
      <c r="Q19" s="60">
        <v>6.59</v>
      </c>
      <c r="R19" s="61"/>
      <c r="S19" s="15">
        <v>10.37727</v>
      </c>
    </row>
    <row r="20" spans="1:19" ht="37.5" customHeight="1">
      <c r="A20" s="59"/>
      <c r="B20" s="17" t="s">
        <v>27</v>
      </c>
      <c r="C20" s="11"/>
      <c r="D20" s="6" t="s">
        <v>26</v>
      </c>
      <c r="E20" s="13">
        <v>59.11</v>
      </c>
      <c r="F20" s="60">
        <v>29.91</v>
      </c>
      <c r="G20" s="61"/>
      <c r="H20" s="77"/>
      <c r="I20" s="71"/>
      <c r="J20" s="72"/>
      <c r="K20" s="71"/>
      <c r="L20" s="72"/>
      <c r="M20" s="73">
        <v>47</v>
      </c>
      <c r="N20" s="74"/>
      <c r="O20" s="75"/>
      <c r="P20" s="79"/>
      <c r="Q20" s="60">
        <v>2.09</v>
      </c>
      <c r="R20" s="61"/>
      <c r="S20" s="16">
        <v>3.29112</v>
      </c>
    </row>
    <row r="21" spans="1:19" ht="12.75" customHeight="1">
      <c r="A21" s="58">
        <v>1.1</v>
      </c>
      <c r="B21" s="58" t="s">
        <v>28</v>
      </c>
      <c r="C21" s="81" t="s">
        <v>29</v>
      </c>
      <c r="D21" s="20">
        <v>1.5747</v>
      </c>
      <c r="E21" s="81"/>
      <c r="F21" s="95">
        <v>1</v>
      </c>
      <c r="G21" s="96"/>
      <c r="H21" s="87">
        <v>6140.15</v>
      </c>
      <c r="I21" s="58"/>
      <c r="J21" s="99"/>
      <c r="K21" s="81"/>
      <c r="L21" s="82"/>
      <c r="M21" s="82"/>
      <c r="N21" s="82"/>
      <c r="O21" s="82"/>
      <c r="P21" s="89">
        <v>9669</v>
      </c>
      <c r="Q21" s="81"/>
      <c r="R21" s="82"/>
      <c r="S21" s="83"/>
    </row>
    <row r="22" spans="1:19" ht="27" customHeight="1">
      <c r="A22" s="59"/>
      <c r="B22" s="59"/>
      <c r="C22" s="84"/>
      <c r="D22" s="19" t="s">
        <v>30</v>
      </c>
      <c r="E22" s="84"/>
      <c r="F22" s="97"/>
      <c r="G22" s="98"/>
      <c r="H22" s="88"/>
      <c r="I22" s="59"/>
      <c r="J22" s="100"/>
      <c r="K22" s="84"/>
      <c r="L22" s="85"/>
      <c r="M22" s="85"/>
      <c r="N22" s="85"/>
      <c r="O22" s="85"/>
      <c r="P22" s="90"/>
      <c r="Q22" s="84"/>
      <c r="R22" s="85"/>
      <c r="S22" s="86"/>
    </row>
    <row r="23" spans="1:19" ht="57.75" customHeight="1">
      <c r="A23" s="58">
        <v>2</v>
      </c>
      <c r="B23" s="9" t="s">
        <v>31</v>
      </c>
      <c r="C23" s="10" t="s">
        <v>32</v>
      </c>
      <c r="D23" s="22">
        <v>0</v>
      </c>
      <c r="E23" s="12">
        <v>1449.1825000000001</v>
      </c>
      <c r="F23" s="91">
        <v>374.26250000000005</v>
      </c>
      <c r="G23" s="92"/>
      <c r="H23" s="76">
        <v>238.18</v>
      </c>
      <c r="I23" s="69">
        <v>0</v>
      </c>
      <c r="J23" s="70"/>
      <c r="K23" s="69">
        <v>0</v>
      </c>
      <c r="L23" s="70"/>
      <c r="M23" s="73">
        <v>0</v>
      </c>
      <c r="N23" s="74"/>
      <c r="O23" s="75"/>
      <c r="P23" s="78">
        <v>0</v>
      </c>
      <c r="Q23" s="93">
        <v>92.25299999999999</v>
      </c>
      <c r="R23" s="94"/>
      <c r="S23" s="22">
        <v>0</v>
      </c>
    </row>
    <row r="24" spans="1:19" ht="57" customHeight="1">
      <c r="A24" s="59"/>
      <c r="B24" s="17" t="s">
        <v>27</v>
      </c>
      <c r="C24" s="11" t="s">
        <v>33</v>
      </c>
      <c r="D24" s="6" t="s">
        <v>26</v>
      </c>
      <c r="E24" s="13">
        <v>836.74</v>
      </c>
      <c r="F24" s="91">
        <v>1.8625</v>
      </c>
      <c r="G24" s="92"/>
      <c r="H24" s="77"/>
      <c r="I24" s="71"/>
      <c r="J24" s="72"/>
      <c r="K24" s="71"/>
      <c r="L24" s="72"/>
      <c r="M24" s="73">
        <v>0</v>
      </c>
      <c r="N24" s="74"/>
      <c r="O24" s="75"/>
      <c r="P24" s="79"/>
      <c r="Q24" s="91">
        <v>0.1375</v>
      </c>
      <c r="R24" s="92"/>
      <c r="S24" s="23">
        <v>0</v>
      </c>
    </row>
    <row r="25" spans="1:19" ht="12.75" customHeight="1">
      <c r="A25" s="58">
        <v>2.1</v>
      </c>
      <c r="B25" s="58" t="s">
        <v>28</v>
      </c>
      <c r="C25" s="81" t="s">
        <v>29</v>
      </c>
      <c r="D25" s="24">
        <v>0</v>
      </c>
      <c r="E25" s="81"/>
      <c r="F25" s="95">
        <v>1</v>
      </c>
      <c r="G25" s="96"/>
      <c r="H25" s="87">
        <v>6140.15</v>
      </c>
      <c r="I25" s="58"/>
      <c r="J25" s="99"/>
      <c r="K25" s="81"/>
      <c r="L25" s="82"/>
      <c r="M25" s="82"/>
      <c r="N25" s="82"/>
      <c r="O25" s="82"/>
      <c r="P25" s="89">
        <v>0</v>
      </c>
      <c r="Q25" s="81"/>
      <c r="R25" s="82"/>
      <c r="S25" s="83"/>
    </row>
    <row r="26" spans="1:19" ht="27.75" customHeight="1">
      <c r="A26" s="59"/>
      <c r="B26" s="59"/>
      <c r="C26" s="84"/>
      <c r="D26" s="19" t="s">
        <v>30</v>
      </c>
      <c r="E26" s="84"/>
      <c r="F26" s="97"/>
      <c r="G26" s="98"/>
      <c r="H26" s="88"/>
      <c r="I26" s="59"/>
      <c r="J26" s="100"/>
      <c r="K26" s="84"/>
      <c r="L26" s="85"/>
      <c r="M26" s="85"/>
      <c r="N26" s="85"/>
      <c r="O26" s="85"/>
      <c r="P26" s="90"/>
      <c r="Q26" s="84"/>
      <c r="R26" s="85"/>
      <c r="S26" s="86"/>
    </row>
    <row r="27" spans="1:19" ht="108.75" customHeight="1">
      <c r="A27" s="58">
        <v>3</v>
      </c>
      <c r="B27" s="9" t="s">
        <v>34</v>
      </c>
      <c r="C27" s="10" t="s">
        <v>90</v>
      </c>
      <c r="D27" s="12">
        <v>2.5195</v>
      </c>
      <c r="E27" s="12">
        <v>3302.9204</v>
      </c>
      <c r="F27" s="73">
        <v>1866</v>
      </c>
      <c r="G27" s="75"/>
      <c r="H27" s="103">
        <v>214.92039999999997</v>
      </c>
      <c r="I27" s="69">
        <v>8322</v>
      </c>
      <c r="J27" s="70"/>
      <c r="K27" s="69">
        <v>3079</v>
      </c>
      <c r="L27" s="70"/>
      <c r="M27" s="73">
        <v>4701</v>
      </c>
      <c r="N27" s="74"/>
      <c r="O27" s="75"/>
      <c r="P27" s="78">
        <v>541</v>
      </c>
      <c r="Q27" s="73">
        <v>130</v>
      </c>
      <c r="R27" s="75"/>
      <c r="S27" s="25">
        <v>327.535</v>
      </c>
    </row>
    <row r="28" spans="1:19" ht="20.25" customHeight="1">
      <c r="A28" s="59"/>
      <c r="B28" s="17" t="s">
        <v>27</v>
      </c>
      <c r="C28" s="11"/>
      <c r="D28" s="6" t="s">
        <v>26</v>
      </c>
      <c r="E28" s="22">
        <v>1222</v>
      </c>
      <c r="F28" s="60">
        <v>14.79</v>
      </c>
      <c r="G28" s="61"/>
      <c r="H28" s="104"/>
      <c r="I28" s="71"/>
      <c r="J28" s="72"/>
      <c r="K28" s="71"/>
      <c r="L28" s="72"/>
      <c r="M28" s="73">
        <v>37</v>
      </c>
      <c r="N28" s="74"/>
      <c r="O28" s="75"/>
      <c r="P28" s="79"/>
      <c r="Q28" s="101">
        <v>1.3</v>
      </c>
      <c r="R28" s="102"/>
      <c r="S28" s="16">
        <v>3.27535</v>
      </c>
    </row>
    <row r="29" spans="1:19" ht="30" customHeight="1">
      <c r="A29" s="58">
        <v>4</v>
      </c>
      <c r="B29" s="58" t="s">
        <v>35</v>
      </c>
      <c r="C29" s="26" t="s">
        <v>36</v>
      </c>
      <c r="D29" s="20">
        <v>1.8969</v>
      </c>
      <c r="E29" s="81"/>
      <c r="F29" s="105">
        <v>0</v>
      </c>
      <c r="G29" s="106"/>
      <c r="H29" s="89">
        <v>5495</v>
      </c>
      <c r="I29" s="58"/>
      <c r="J29" s="99"/>
      <c r="K29" s="81"/>
      <c r="L29" s="82"/>
      <c r="M29" s="82"/>
      <c r="N29" s="82"/>
      <c r="O29" s="82"/>
      <c r="P29" s="109">
        <v>10423</v>
      </c>
      <c r="Q29" s="81"/>
      <c r="R29" s="82"/>
      <c r="S29" s="83"/>
    </row>
    <row r="30" spans="1:19" ht="13.5" customHeight="1">
      <c r="A30" s="59"/>
      <c r="B30" s="59"/>
      <c r="C30" s="27"/>
      <c r="D30" s="19" t="s">
        <v>30</v>
      </c>
      <c r="E30" s="84"/>
      <c r="F30" s="107"/>
      <c r="G30" s="108"/>
      <c r="H30" s="90"/>
      <c r="I30" s="59"/>
      <c r="J30" s="100"/>
      <c r="K30" s="84"/>
      <c r="L30" s="85"/>
      <c r="M30" s="85"/>
      <c r="N30" s="85"/>
      <c r="O30" s="85"/>
      <c r="P30" s="110"/>
      <c r="Q30" s="84"/>
      <c r="R30" s="85"/>
      <c r="S30" s="86"/>
    </row>
    <row r="31" spans="1:19" ht="19.5" customHeight="1">
      <c r="A31" s="58">
        <v>5</v>
      </c>
      <c r="B31" s="58" t="s">
        <v>37</v>
      </c>
      <c r="C31" s="26" t="s">
        <v>38</v>
      </c>
      <c r="D31" s="28">
        <v>296.4</v>
      </c>
      <c r="E31" s="81"/>
      <c r="F31" s="105">
        <v>0</v>
      </c>
      <c r="G31" s="106"/>
      <c r="H31" s="87">
        <v>10.53</v>
      </c>
      <c r="I31" s="58"/>
      <c r="J31" s="99"/>
      <c r="K31" s="81"/>
      <c r="L31" s="82"/>
      <c r="M31" s="82"/>
      <c r="N31" s="82"/>
      <c r="O31" s="82"/>
      <c r="P31" s="109">
        <v>3121</v>
      </c>
      <c r="Q31" s="81"/>
      <c r="R31" s="82"/>
      <c r="S31" s="83"/>
    </row>
    <row r="32" spans="1:19" ht="13.5" customHeight="1">
      <c r="A32" s="59"/>
      <c r="B32" s="59"/>
      <c r="C32" s="27"/>
      <c r="D32" s="19" t="s">
        <v>39</v>
      </c>
      <c r="E32" s="84"/>
      <c r="F32" s="107"/>
      <c r="G32" s="108"/>
      <c r="H32" s="88"/>
      <c r="I32" s="59"/>
      <c r="J32" s="100"/>
      <c r="K32" s="84"/>
      <c r="L32" s="85"/>
      <c r="M32" s="85"/>
      <c r="N32" s="85"/>
      <c r="O32" s="85"/>
      <c r="P32" s="110"/>
      <c r="Q32" s="84"/>
      <c r="R32" s="85"/>
      <c r="S32" s="86"/>
    </row>
    <row r="33" spans="1:19" ht="25.5" customHeight="1">
      <c r="A33" s="58">
        <v>6</v>
      </c>
      <c r="B33" s="58" t="s">
        <v>40</v>
      </c>
      <c r="C33" s="26" t="s">
        <v>41</v>
      </c>
      <c r="D33" s="29">
        <v>0.066</v>
      </c>
      <c r="E33" s="81"/>
      <c r="F33" s="105">
        <v>0</v>
      </c>
      <c r="G33" s="106"/>
      <c r="H33" s="87">
        <v>7135.98</v>
      </c>
      <c r="I33" s="58"/>
      <c r="J33" s="99"/>
      <c r="K33" s="81"/>
      <c r="L33" s="82"/>
      <c r="M33" s="82"/>
      <c r="N33" s="82"/>
      <c r="O33" s="82"/>
      <c r="P33" s="109">
        <v>471</v>
      </c>
      <c r="Q33" s="81"/>
      <c r="R33" s="82"/>
      <c r="S33" s="83"/>
    </row>
    <row r="34" spans="1:19" ht="13.5" customHeight="1">
      <c r="A34" s="59"/>
      <c r="B34" s="59"/>
      <c r="C34" s="27"/>
      <c r="D34" s="19" t="s">
        <v>30</v>
      </c>
      <c r="E34" s="84"/>
      <c r="F34" s="107"/>
      <c r="G34" s="108"/>
      <c r="H34" s="88"/>
      <c r="I34" s="59"/>
      <c r="J34" s="100"/>
      <c r="K34" s="84"/>
      <c r="L34" s="85"/>
      <c r="M34" s="85"/>
      <c r="N34" s="85"/>
      <c r="O34" s="85"/>
      <c r="P34" s="110"/>
      <c r="Q34" s="84"/>
      <c r="R34" s="85"/>
      <c r="S34" s="86"/>
    </row>
    <row r="35" spans="1:19" ht="30" customHeight="1">
      <c r="A35" s="58">
        <v>7</v>
      </c>
      <c r="B35" s="9" t="s">
        <v>42</v>
      </c>
      <c r="C35" s="10" t="s">
        <v>43</v>
      </c>
      <c r="D35" s="12">
        <v>2.5195</v>
      </c>
      <c r="E35" s="25">
        <v>1212.994</v>
      </c>
      <c r="F35" s="91">
        <v>80.8625</v>
      </c>
      <c r="G35" s="92"/>
      <c r="H35" s="76">
        <v>171.41</v>
      </c>
      <c r="I35" s="69">
        <v>3056</v>
      </c>
      <c r="J35" s="70"/>
      <c r="K35" s="69">
        <v>2421</v>
      </c>
      <c r="L35" s="70"/>
      <c r="M35" s="73">
        <v>204</v>
      </c>
      <c r="N35" s="74"/>
      <c r="O35" s="75"/>
      <c r="P35" s="78">
        <v>432</v>
      </c>
      <c r="Q35" s="91">
        <v>108.4335</v>
      </c>
      <c r="R35" s="92"/>
      <c r="S35" s="12">
        <v>273.1982</v>
      </c>
    </row>
    <row r="36" spans="1:19" ht="72" customHeight="1">
      <c r="A36" s="59"/>
      <c r="B36" s="17" t="s">
        <v>27</v>
      </c>
      <c r="C36" s="11" t="s">
        <v>44</v>
      </c>
      <c r="D36" s="6" t="s">
        <v>26</v>
      </c>
      <c r="E36" s="12">
        <v>960.7214999999999</v>
      </c>
      <c r="F36" s="93">
        <v>2.0250000000000004</v>
      </c>
      <c r="G36" s="94"/>
      <c r="H36" s="77"/>
      <c r="I36" s="71"/>
      <c r="J36" s="72"/>
      <c r="K36" s="71"/>
      <c r="L36" s="72"/>
      <c r="M36" s="73">
        <v>5</v>
      </c>
      <c r="N36" s="74"/>
      <c r="O36" s="75"/>
      <c r="P36" s="79"/>
      <c r="Q36" s="60">
        <v>0.15</v>
      </c>
      <c r="R36" s="61"/>
      <c r="S36" s="16">
        <v>0.37793</v>
      </c>
    </row>
    <row r="37" spans="1:19" ht="12.75" customHeight="1">
      <c r="A37" s="58">
        <v>7.1</v>
      </c>
      <c r="B37" s="58" t="s">
        <v>28</v>
      </c>
      <c r="C37" s="81" t="s">
        <v>45</v>
      </c>
      <c r="D37" s="20">
        <v>2.5195</v>
      </c>
      <c r="E37" s="81"/>
      <c r="F37" s="95">
        <v>1</v>
      </c>
      <c r="G37" s="96"/>
      <c r="H37" s="89">
        <v>0</v>
      </c>
      <c r="I37" s="58"/>
      <c r="J37" s="99"/>
      <c r="K37" s="81"/>
      <c r="L37" s="82"/>
      <c r="M37" s="82"/>
      <c r="N37" s="82"/>
      <c r="O37" s="82"/>
      <c r="P37" s="89">
        <v>0</v>
      </c>
      <c r="Q37" s="81"/>
      <c r="R37" s="82"/>
      <c r="S37" s="83"/>
    </row>
    <row r="38" spans="1:19" ht="12.75" customHeight="1">
      <c r="A38" s="59"/>
      <c r="B38" s="59"/>
      <c r="C38" s="84"/>
      <c r="D38" s="19" t="s">
        <v>30</v>
      </c>
      <c r="E38" s="84"/>
      <c r="F38" s="97"/>
      <c r="G38" s="98"/>
      <c r="H38" s="90"/>
      <c r="I38" s="59"/>
      <c r="J38" s="100"/>
      <c r="K38" s="84"/>
      <c r="L38" s="85"/>
      <c r="M38" s="85"/>
      <c r="N38" s="85"/>
      <c r="O38" s="85"/>
      <c r="P38" s="90"/>
      <c r="Q38" s="84"/>
      <c r="R38" s="85"/>
      <c r="S38" s="86"/>
    </row>
    <row r="39" spans="1:19" ht="41.25" customHeight="1">
      <c r="A39" s="58">
        <v>8</v>
      </c>
      <c r="B39" s="9" t="s">
        <v>46</v>
      </c>
      <c r="C39" s="10" t="s">
        <v>47</v>
      </c>
      <c r="D39" s="25">
        <v>3.252</v>
      </c>
      <c r="E39" s="13">
        <v>279.53999999999996</v>
      </c>
      <c r="F39" s="91">
        <v>11.7875</v>
      </c>
      <c r="G39" s="92"/>
      <c r="H39" s="76">
        <v>202.72</v>
      </c>
      <c r="I39" s="69">
        <v>909</v>
      </c>
      <c r="J39" s="70"/>
      <c r="K39" s="69">
        <v>211</v>
      </c>
      <c r="L39" s="70"/>
      <c r="M39" s="73">
        <v>38</v>
      </c>
      <c r="N39" s="74"/>
      <c r="O39" s="75"/>
      <c r="P39" s="78">
        <v>659</v>
      </c>
      <c r="Q39" s="91">
        <v>6.106499999999999</v>
      </c>
      <c r="R39" s="92"/>
      <c r="S39" s="15">
        <v>19.85834</v>
      </c>
    </row>
    <row r="40" spans="1:19" ht="65.25" customHeight="1">
      <c r="A40" s="59"/>
      <c r="B40" s="17" t="s">
        <v>27</v>
      </c>
      <c r="C40" s="11" t="s">
        <v>48</v>
      </c>
      <c r="D40" s="6" t="s">
        <v>49</v>
      </c>
      <c r="E40" s="12">
        <v>65.03249999999998</v>
      </c>
      <c r="F40" s="93">
        <v>0.125</v>
      </c>
      <c r="G40" s="94"/>
      <c r="H40" s="77"/>
      <c r="I40" s="71"/>
      <c r="J40" s="72"/>
      <c r="K40" s="71"/>
      <c r="L40" s="72"/>
      <c r="M40" s="73">
        <v>0</v>
      </c>
      <c r="N40" s="74"/>
      <c r="O40" s="75"/>
      <c r="P40" s="79"/>
      <c r="Q40" s="91">
        <v>0.0125</v>
      </c>
      <c r="R40" s="92"/>
      <c r="S40" s="16">
        <v>0.04065</v>
      </c>
    </row>
    <row r="41" spans="1:19" ht="69" customHeight="1">
      <c r="A41" s="58">
        <v>9</v>
      </c>
      <c r="B41" s="9" t="s">
        <v>50</v>
      </c>
      <c r="C41" s="10" t="s">
        <v>51</v>
      </c>
      <c r="D41" s="25">
        <v>3.252</v>
      </c>
      <c r="E41" s="25">
        <v>1202.651</v>
      </c>
      <c r="F41" s="91">
        <v>3.6625</v>
      </c>
      <c r="G41" s="92"/>
      <c r="H41" s="76">
        <v>474.96</v>
      </c>
      <c r="I41" s="69">
        <v>3911</v>
      </c>
      <c r="J41" s="70"/>
      <c r="K41" s="69">
        <v>2355</v>
      </c>
      <c r="L41" s="70"/>
      <c r="M41" s="73">
        <v>12</v>
      </c>
      <c r="N41" s="74"/>
      <c r="O41" s="75"/>
      <c r="P41" s="78">
        <v>1545</v>
      </c>
      <c r="Q41" s="93">
        <v>81.719</v>
      </c>
      <c r="R41" s="94"/>
      <c r="S41" s="15">
        <v>265.75019</v>
      </c>
    </row>
    <row r="42" spans="1:19" ht="57" customHeight="1">
      <c r="A42" s="59"/>
      <c r="B42" s="17" t="s">
        <v>27</v>
      </c>
      <c r="C42" s="11" t="s">
        <v>52</v>
      </c>
      <c r="D42" s="6" t="s">
        <v>49</v>
      </c>
      <c r="E42" s="12">
        <v>724.0285</v>
      </c>
      <c r="F42" s="60">
        <v>0.15</v>
      </c>
      <c r="G42" s="61"/>
      <c r="H42" s="77"/>
      <c r="I42" s="71"/>
      <c r="J42" s="72"/>
      <c r="K42" s="71"/>
      <c r="L42" s="72"/>
      <c r="M42" s="73">
        <v>0</v>
      </c>
      <c r="N42" s="74"/>
      <c r="O42" s="75"/>
      <c r="P42" s="79"/>
      <c r="Q42" s="91">
        <v>0.0125</v>
      </c>
      <c r="R42" s="92"/>
      <c r="S42" s="16">
        <v>0.04065</v>
      </c>
    </row>
    <row r="43" spans="1:19" ht="12.75" customHeight="1">
      <c r="A43" s="82" t="s">
        <v>53</v>
      </c>
      <c r="B43" s="82"/>
      <c r="C43" s="82"/>
      <c r="D43" s="82"/>
      <c r="E43" s="82"/>
      <c r="F43" s="82"/>
      <c r="G43" s="82"/>
      <c r="H43" s="82"/>
      <c r="I43" s="111">
        <v>16914</v>
      </c>
      <c r="J43" s="111"/>
      <c r="K43" s="111">
        <v>8159</v>
      </c>
      <c r="L43" s="111"/>
      <c r="M43" s="111">
        <v>5386</v>
      </c>
      <c r="N43" s="111"/>
      <c r="O43" s="111"/>
      <c r="P43" s="111">
        <v>3368</v>
      </c>
      <c r="Q43" s="113">
        <v>896.719</v>
      </c>
      <c r="R43" s="113"/>
      <c r="S43" s="113"/>
    </row>
    <row r="44" spans="1:19" ht="12.75" customHeight="1">
      <c r="A44" s="44"/>
      <c r="B44" s="44"/>
      <c r="C44" s="44"/>
      <c r="D44" s="44"/>
      <c r="E44" s="44"/>
      <c r="F44" s="44"/>
      <c r="G44" s="44"/>
      <c r="H44" s="44"/>
      <c r="I44" s="112"/>
      <c r="J44" s="112"/>
      <c r="K44" s="112"/>
      <c r="L44" s="112"/>
      <c r="M44" s="112">
        <v>89</v>
      </c>
      <c r="N44" s="112"/>
      <c r="O44" s="112"/>
      <c r="P44" s="112"/>
      <c r="Q44" s="114">
        <v>7.0257</v>
      </c>
      <c r="R44" s="114"/>
      <c r="S44" s="114"/>
    </row>
    <row r="45" spans="1:19" ht="12.75" customHeight="1" thickBo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1:19" ht="12.75" customHeight="1" thickBot="1">
      <c r="A46" s="49" t="s">
        <v>54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49" t="s">
        <v>55</v>
      </c>
      <c r="O46" s="50"/>
      <c r="P46" s="50"/>
      <c r="Q46" s="50"/>
      <c r="R46" s="49" t="s">
        <v>56</v>
      </c>
      <c r="S46" s="51"/>
    </row>
    <row r="47" spans="1:19" ht="12.75" customHeight="1">
      <c r="A47" s="116" t="s">
        <v>57</v>
      </c>
      <c r="B47" s="116"/>
      <c r="C47" s="116"/>
      <c r="D47" s="116"/>
      <c r="E47" s="116"/>
      <c r="F47" s="116"/>
      <c r="G47" s="117">
        <v>8159</v>
      </c>
      <c r="H47" s="117"/>
      <c r="I47" s="117"/>
      <c r="J47" s="117"/>
      <c r="K47" s="117"/>
      <c r="L47" s="117"/>
      <c r="M47" s="117"/>
      <c r="N47" s="117">
        <v>1</v>
      </c>
      <c r="O47" s="117"/>
      <c r="P47" s="117"/>
      <c r="Q47" s="117"/>
      <c r="R47" s="118">
        <v>8159</v>
      </c>
      <c r="S47" s="118"/>
    </row>
    <row r="48" spans="1:19" ht="12.75" customHeight="1">
      <c r="A48" s="44" t="s">
        <v>58</v>
      </c>
      <c r="B48" s="44"/>
      <c r="C48" s="44"/>
      <c r="D48" s="44"/>
      <c r="E48" s="44"/>
      <c r="F48" s="44"/>
      <c r="G48" s="115">
        <v>5386</v>
      </c>
      <c r="H48" s="115"/>
      <c r="I48" s="115"/>
      <c r="J48" s="115"/>
      <c r="K48" s="115"/>
      <c r="L48" s="115"/>
      <c r="M48" s="115"/>
      <c r="N48" s="115">
        <v>1</v>
      </c>
      <c r="O48" s="115"/>
      <c r="P48" s="115"/>
      <c r="Q48" s="115"/>
      <c r="R48" s="112">
        <v>5386</v>
      </c>
      <c r="S48" s="112"/>
    </row>
    <row r="49" spans="1:19" ht="12.75" customHeight="1">
      <c r="A49" s="44" t="s">
        <v>22</v>
      </c>
      <c r="B49" s="44"/>
      <c r="C49" s="44"/>
      <c r="D49" s="44"/>
      <c r="E49" s="44"/>
      <c r="F49" s="44"/>
      <c r="G49" s="115">
        <v>3368</v>
      </c>
      <c r="H49" s="115"/>
      <c r="I49" s="115"/>
      <c r="J49" s="115"/>
      <c r="K49" s="115"/>
      <c r="L49" s="115"/>
      <c r="M49" s="115"/>
      <c r="N49" s="115">
        <v>1</v>
      </c>
      <c r="O49" s="115"/>
      <c r="P49" s="115"/>
      <c r="Q49" s="115"/>
      <c r="R49" s="112">
        <v>3368</v>
      </c>
      <c r="S49" s="112"/>
    </row>
    <row r="50" spans="1:19" ht="12.75" customHeight="1">
      <c r="A50" s="44" t="s">
        <v>59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119">
        <v>0</v>
      </c>
      <c r="O50" s="119"/>
      <c r="P50" s="119"/>
      <c r="Q50" s="119"/>
      <c r="R50" s="115">
        <v>23684</v>
      </c>
      <c r="S50" s="115"/>
    </row>
    <row r="51" spans="1:19" ht="12.75" customHeight="1">
      <c r="A51" s="44" t="s">
        <v>60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119">
        <v>0</v>
      </c>
      <c r="O51" s="119"/>
      <c r="P51" s="119"/>
      <c r="Q51" s="119"/>
      <c r="R51" s="115">
        <v>0</v>
      </c>
      <c r="S51" s="115"/>
    </row>
    <row r="52" spans="1:19" ht="12.75" customHeight="1">
      <c r="A52" s="44" t="s">
        <v>61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119">
        <v>0</v>
      </c>
      <c r="O52" s="119"/>
      <c r="P52" s="119"/>
      <c r="Q52" s="119"/>
      <c r="R52" s="115">
        <v>0</v>
      </c>
      <c r="S52" s="115"/>
    </row>
    <row r="53" spans="1:19" ht="12.75" customHeight="1">
      <c r="A53" s="44" t="s">
        <v>62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119">
        <v>0</v>
      </c>
      <c r="O53" s="119"/>
      <c r="P53" s="119"/>
      <c r="Q53" s="119"/>
      <c r="R53" s="115">
        <v>40597</v>
      </c>
      <c r="S53" s="115"/>
    </row>
    <row r="54" spans="1:19" ht="12.75" customHeight="1">
      <c r="A54" s="44" t="s">
        <v>63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</row>
    <row r="55" spans="1:19" ht="12.75" customHeight="1">
      <c r="A55" s="44" t="s">
        <v>64</v>
      </c>
      <c r="B55" s="44"/>
      <c r="C55" s="44"/>
      <c r="D55" s="44"/>
      <c r="E55" s="44"/>
      <c r="F55" s="44"/>
      <c r="G55" s="120" t="s">
        <v>65</v>
      </c>
      <c r="H55" s="120"/>
      <c r="I55" s="120"/>
      <c r="J55" s="120"/>
      <c r="K55" s="120"/>
      <c r="L55" s="120"/>
      <c r="M55" s="120"/>
      <c r="N55" s="121">
        <v>0.81</v>
      </c>
      <c r="O55" s="121"/>
      <c r="P55" s="121"/>
      <c r="Q55" s="121"/>
      <c r="R55" s="112">
        <v>171</v>
      </c>
      <c r="S55" s="112"/>
    </row>
    <row r="56" spans="1:19" ht="12.75" customHeight="1">
      <c r="A56" s="44" t="s">
        <v>66</v>
      </c>
      <c r="B56" s="44"/>
      <c r="C56" s="44"/>
      <c r="D56" s="44"/>
      <c r="E56" s="44"/>
      <c r="F56" s="44"/>
      <c r="G56" s="120" t="s">
        <v>67</v>
      </c>
      <c r="H56" s="120"/>
      <c r="I56" s="120"/>
      <c r="J56" s="120"/>
      <c r="K56" s="120"/>
      <c r="L56" s="120"/>
      <c r="M56" s="120"/>
      <c r="N56" s="122">
        <v>0.6</v>
      </c>
      <c r="O56" s="122"/>
      <c r="P56" s="122"/>
      <c r="Q56" s="122"/>
      <c r="R56" s="112">
        <v>127</v>
      </c>
      <c r="S56" s="112"/>
    </row>
    <row r="57" spans="1:19" ht="12.75" customHeight="1">
      <c r="A57" s="44" t="s">
        <v>68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1:19" ht="12.75" customHeight="1">
      <c r="A58" s="44" t="s">
        <v>64</v>
      </c>
      <c r="B58" s="44"/>
      <c r="C58" s="44"/>
      <c r="D58" s="44"/>
      <c r="E58" s="44"/>
      <c r="F58" s="44"/>
      <c r="G58" s="120" t="s">
        <v>69</v>
      </c>
      <c r="H58" s="120"/>
      <c r="I58" s="120"/>
      <c r="J58" s="120"/>
      <c r="K58" s="120"/>
      <c r="L58" s="120"/>
      <c r="M58" s="120"/>
      <c r="N58" s="121">
        <v>0.66</v>
      </c>
      <c r="O58" s="121"/>
      <c r="P58" s="121"/>
      <c r="Q58" s="121"/>
      <c r="R58" s="112">
        <v>2057</v>
      </c>
      <c r="S58" s="112"/>
    </row>
    <row r="59" spans="1:19" ht="12.75" customHeight="1">
      <c r="A59" s="44" t="s">
        <v>66</v>
      </c>
      <c r="B59" s="44"/>
      <c r="C59" s="44"/>
      <c r="D59" s="44"/>
      <c r="E59" s="44"/>
      <c r="F59" s="44"/>
      <c r="G59" s="120" t="s">
        <v>70</v>
      </c>
      <c r="H59" s="120"/>
      <c r="I59" s="120"/>
      <c r="J59" s="120"/>
      <c r="K59" s="120"/>
      <c r="L59" s="120"/>
      <c r="M59" s="120"/>
      <c r="N59" s="122">
        <v>0.5</v>
      </c>
      <c r="O59" s="122"/>
      <c r="P59" s="122"/>
      <c r="Q59" s="122"/>
      <c r="R59" s="112">
        <v>1558</v>
      </c>
      <c r="S59" s="112"/>
    </row>
    <row r="60" spans="1:19" ht="12.75" customHeight="1">
      <c r="A60" s="44" t="s">
        <v>71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</row>
    <row r="61" spans="1:19" ht="12.75" customHeight="1">
      <c r="A61" s="44" t="s">
        <v>64</v>
      </c>
      <c r="B61" s="44"/>
      <c r="C61" s="44"/>
      <c r="D61" s="44"/>
      <c r="E61" s="44"/>
      <c r="F61" s="44"/>
      <c r="G61" s="120" t="s">
        <v>72</v>
      </c>
      <c r="H61" s="120"/>
      <c r="I61" s="120"/>
      <c r="J61" s="120"/>
      <c r="K61" s="120"/>
      <c r="L61" s="120"/>
      <c r="M61" s="120"/>
      <c r="N61" s="121">
        <v>0.95</v>
      </c>
      <c r="O61" s="121"/>
      <c r="P61" s="121"/>
      <c r="Q61" s="121"/>
      <c r="R61" s="112">
        <v>2237</v>
      </c>
      <c r="S61" s="112"/>
    </row>
    <row r="62" spans="1:19" ht="12.75" customHeight="1">
      <c r="A62" s="44" t="s">
        <v>66</v>
      </c>
      <c r="B62" s="44"/>
      <c r="C62" s="44"/>
      <c r="D62" s="44"/>
      <c r="E62" s="44"/>
      <c r="F62" s="44"/>
      <c r="G62" s="120" t="s">
        <v>73</v>
      </c>
      <c r="H62" s="120"/>
      <c r="I62" s="120"/>
      <c r="J62" s="120"/>
      <c r="K62" s="120"/>
      <c r="L62" s="120"/>
      <c r="M62" s="120"/>
      <c r="N62" s="121">
        <v>0.47</v>
      </c>
      <c r="O62" s="121"/>
      <c r="P62" s="121"/>
      <c r="Q62" s="121"/>
      <c r="R62" s="112">
        <v>1107</v>
      </c>
      <c r="S62" s="112"/>
    </row>
    <row r="63" spans="1:19" ht="12.75" customHeight="1">
      <c r="A63" s="44" t="s">
        <v>74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</row>
    <row r="64" spans="1:19" ht="12.75" customHeight="1">
      <c r="A64" s="44" t="s">
        <v>64</v>
      </c>
      <c r="B64" s="44"/>
      <c r="C64" s="44"/>
      <c r="D64" s="44"/>
      <c r="E64" s="44"/>
      <c r="F64" s="44"/>
      <c r="G64" s="120" t="s">
        <v>75</v>
      </c>
      <c r="H64" s="120"/>
      <c r="I64" s="120"/>
      <c r="J64" s="120"/>
      <c r="K64" s="120"/>
      <c r="L64" s="120"/>
      <c r="M64" s="120"/>
      <c r="N64" s="121">
        <v>0.81</v>
      </c>
      <c r="O64" s="121"/>
      <c r="P64" s="121"/>
      <c r="Q64" s="121"/>
      <c r="R64" s="112">
        <v>2078</v>
      </c>
      <c r="S64" s="112"/>
    </row>
    <row r="65" spans="1:19" ht="12.75" customHeight="1">
      <c r="A65" s="44" t="s">
        <v>66</v>
      </c>
      <c r="B65" s="44"/>
      <c r="C65" s="44"/>
      <c r="D65" s="44"/>
      <c r="E65" s="44"/>
      <c r="F65" s="44"/>
      <c r="G65" s="120" t="s">
        <v>76</v>
      </c>
      <c r="H65" s="120"/>
      <c r="I65" s="120"/>
      <c r="J65" s="120"/>
      <c r="K65" s="120"/>
      <c r="L65" s="120"/>
      <c r="M65" s="120"/>
      <c r="N65" s="121">
        <v>0.72</v>
      </c>
      <c r="O65" s="121"/>
      <c r="P65" s="121"/>
      <c r="Q65" s="121"/>
      <c r="R65" s="112">
        <v>1848</v>
      </c>
      <c r="S65" s="112"/>
    </row>
    <row r="66" spans="1:19" ht="12.75" customHeight="1">
      <c r="A66" s="44" t="s">
        <v>77</v>
      </c>
      <c r="B66" s="44"/>
      <c r="C66" s="44"/>
      <c r="D66" s="44"/>
      <c r="E66" s="44"/>
      <c r="F66" s="44"/>
      <c r="G66" s="115">
        <v>6543</v>
      </c>
      <c r="H66" s="115"/>
      <c r="I66" s="115"/>
      <c r="J66" s="115"/>
      <c r="K66" s="115"/>
      <c r="L66" s="115"/>
      <c r="M66" s="115"/>
      <c r="N66" s="115">
        <v>1</v>
      </c>
      <c r="O66" s="115"/>
      <c r="P66" s="115"/>
      <c r="Q66" s="115"/>
      <c r="R66" s="112">
        <v>6543</v>
      </c>
      <c r="S66" s="112"/>
    </row>
    <row r="67" spans="1:19" ht="12.75" customHeight="1">
      <c r="A67" s="44" t="s">
        <v>78</v>
      </c>
      <c r="B67" s="44"/>
      <c r="C67" s="44"/>
      <c r="D67" s="44"/>
      <c r="E67" s="44"/>
      <c r="F67" s="44"/>
      <c r="G67" s="115">
        <v>4640</v>
      </c>
      <c r="H67" s="115"/>
      <c r="I67" s="115"/>
      <c r="J67" s="115"/>
      <c r="K67" s="115"/>
      <c r="L67" s="115"/>
      <c r="M67" s="115"/>
      <c r="N67" s="115">
        <v>1</v>
      </c>
      <c r="O67" s="115"/>
      <c r="P67" s="115"/>
      <c r="Q67" s="115"/>
      <c r="R67" s="112">
        <v>4640</v>
      </c>
      <c r="S67" s="112"/>
    </row>
    <row r="68" spans="1:19" ht="12.75" customHeight="1">
      <c r="A68" s="44" t="s">
        <v>62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119">
        <v>0</v>
      </c>
      <c r="O68" s="119"/>
      <c r="P68" s="119"/>
      <c r="Q68" s="119"/>
      <c r="R68" s="115">
        <v>51780</v>
      </c>
      <c r="S68" s="115"/>
    </row>
    <row r="69" spans="1:19" ht="12.75" customHeight="1">
      <c r="A69" s="44" t="s">
        <v>79</v>
      </c>
      <c r="B69" s="44"/>
      <c r="C69" s="44"/>
      <c r="D69" s="44"/>
      <c r="E69" s="44"/>
      <c r="F69" s="44"/>
      <c r="G69" s="115" t="s">
        <v>80</v>
      </c>
      <c r="H69" s="115"/>
      <c r="I69" s="115"/>
      <c r="J69" s="115"/>
      <c r="K69" s="115"/>
      <c r="L69" s="115"/>
      <c r="M69" s="115"/>
      <c r="N69" s="121">
        <v>4.91</v>
      </c>
      <c r="O69" s="121"/>
      <c r="P69" s="121"/>
      <c r="Q69" s="121"/>
      <c r="R69" s="112">
        <v>202460</v>
      </c>
      <c r="S69" s="112"/>
    </row>
    <row r="70" spans="1:19" ht="12.75" customHeight="1">
      <c r="A70" s="44" t="s">
        <v>62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119">
        <v>0</v>
      </c>
      <c r="O70" s="119"/>
      <c r="P70" s="119"/>
      <c r="Q70" s="119"/>
      <c r="R70" s="115">
        <v>254240</v>
      </c>
      <c r="S70" s="115"/>
    </row>
    <row r="71" spans="1:19" ht="12.75" customHeight="1">
      <c r="A71" s="44" t="s">
        <v>81</v>
      </c>
      <c r="B71" s="44"/>
      <c r="C71" s="44"/>
      <c r="D71" s="44"/>
      <c r="E71" s="44"/>
      <c r="F71" s="44"/>
      <c r="G71" s="115" t="s">
        <v>82</v>
      </c>
      <c r="H71" s="115"/>
      <c r="I71" s="115"/>
      <c r="J71" s="115"/>
      <c r="K71" s="115"/>
      <c r="L71" s="115"/>
      <c r="M71" s="115"/>
      <c r="N71" s="115">
        <v>0</v>
      </c>
      <c r="O71" s="115"/>
      <c r="P71" s="115"/>
      <c r="Q71" s="115"/>
      <c r="R71" s="112">
        <v>0</v>
      </c>
      <c r="S71" s="112"/>
    </row>
    <row r="72" spans="1:19" ht="12.75" customHeight="1">
      <c r="A72" s="44" t="s">
        <v>62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119">
        <v>0</v>
      </c>
      <c r="O72" s="119"/>
      <c r="P72" s="119"/>
      <c r="Q72" s="119"/>
      <c r="R72" s="115">
        <v>254240</v>
      </c>
      <c r="S72" s="115"/>
    </row>
    <row r="73" spans="1:19" ht="12.75" customHeight="1">
      <c r="A73" s="44" t="s">
        <v>83</v>
      </c>
      <c r="B73" s="44"/>
      <c r="C73" s="44"/>
      <c r="D73" s="44"/>
      <c r="E73" s="44"/>
      <c r="F73" s="44"/>
      <c r="G73" s="115" t="s">
        <v>82</v>
      </c>
      <c r="H73" s="115"/>
      <c r="I73" s="115"/>
      <c r="J73" s="115"/>
      <c r="K73" s="115"/>
      <c r="L73" s="115"/>
      <c r="M73" s="115"/>
      <c r="N73" s="115">
        <v>0</v>
      </c>
      <c r="O73" s="115"/>
      <c r="P73" s="115"/>
      <c r="Q73" s="115"/>
      <c r="R73" s="112">
        <v>0</v>
      </c>
      <c r="S73" s="112"/>
    </row>
    <row r="74" spans="1:19" ht="12.75" customHeight="1">
      <c r="A74" s="44" t="s">
        <v>62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119">
        <v>0</v>
      </c>
      <c r="O74" s="119"/>
      <c r="P74" s="119"/>
      <c r="Q74" s="119"/>
      <c r="R74" s="115">
        <v>254240</v>
      </c>
      <c r="S74" s="115"/>
    </row>
    <row r="75" spans="1:19" ht="12.75" customHeight="1">
      <c r="A75" s="44" t="s">
        <v>84</v>
      </c>
      <c r="B75" s="44"/>
      <c r="C75" s="44"/>
      <c r="D75" s="44"/>
      <c r="E75" s="44"/>
      <c r="F75" s="44"/>
      <c r="G75" s="115" t="s">
        <v>82</v>
      </c>
      <c r="H75" s="115"/>
      <c r="I75" s="115"/>
      <c r="J75" s="115"/>
      <c r="K75" s="115"/>
      <c r="L75" s="115"/>
      <c r="M75" s="115"/>
      <c r="N75" s="115">
        <v>0</v>
      </c>
      <c r="O75" s="115"/>
      <c r="P75" s="115"/>
      <c r="Q75" s="115"/>
      <c r="R75" s="112">
        <v>0</v>
      </c>
      <c r="S75" s="112"/>
    </row>
    <row r="76" spans="1:19" ht="12.75" customHeight="1">
      <c r="A76" s="44" t="s">
        <v>62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119">
        <v>0</v>
      </c>
      <c r="O76" s="119"/>
      <c r="P76" s="119"/>
      <c r="Q76" s="119"/>
      <c r="R76" s="115">
        <v>254240</v>
      </c>
      <c r="S76" s="115"/>
    </row>
    <row r="77" spans="1:19" ht="12.75" customHeight="1">
      <c r="A77" s="44" t="s">
        <v>85</v>
      </c>
      <c r="B77" s="44"/>
      <c r="C77" s="44"/>
      <c r="D77" s="44"/>
      <c r="E77" s="44"/>
      <c r="F77" s="44"/>
      <c r="G77" s="115" t="s">
        <v>86</v>
      </c>
      <c r="H77" s="115"/>
      <c r="I77" s="115"/>
      <c r="J77" s="115"/>
      <c r="K77" s="115"/>
      <c r="L77" s="115"/>
      <c r="M77" s="115"/>
      <c r="N77" s="123">
        <v>0.18</v>
      </c>
      <c r="O77" s="115"/>
      <c r="P77" s="115"/>
      <c r="Q77" s="115"/>
      <c r="R77" s="112">
        <v>45760</v>
      </c>
      <c r="S77" s="112"/>
    </row>
    <row r="78" spans="1:19" ht="12.75" customHeight="1">
      <c r="A78" s="44" t="s">
        <v>62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119">
        <v>0</v>
      </c>
      <c r="O78" s="119"/>
      <c r="P78" s="119"/>
      <c r="Q78" s="119"/>
      <c r="R78" s="115">
        <v>300000</v>
      </c>
      <c r="S78" s="115"/>
    </row>
    <row r="79" spans="1:19" ht="12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ht="12.75" customHeight="1">
      <c r="A80" s="44" t="s">
        <v>87</v>
      </c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4"/>
      <c r="M80" s="44"/>
      <c r="N80" s="44"/>
      <c r="O80" s="44"/>
      <c r="P80" s="44"/>
      <c r="Q80" s="44"/>
      <c r="R80" s="44"/>
      <c r="S80" s="44"/>
    </row>
    <row r="81" spans="1:19" ht="12.75" customHeight="1">
      <c r="A81" s="44" t="s">
        <v>88</v>
      </c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4"/>
      <c r="M81" s="44"/>
      <c r="N81" s="44"/>
      <c r="O81" s="44"/>
      <c r="P81" s="44"/>
      <c r="Q81" s="44"/>
      <c r="R81" s="44"/>
      <c r="S81" s="44"/>
    </row>
    <row r="82" spans="1:19" ht="12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</sheetData>
  <sheetProtection/>
  <mergeCells count="295">
    <mergeCell ref="A81:B81"/>
    <mergeCell ref="C81:K81"/>
    <mergeCell ref="L81:S81"/>
    <mergeCell ref="A82:S82"/>
    <mergeCell ref="A78:M78"/>
    <mergeCell ref="N78:Q78"/>
    <mergeCell ref="R78:S78"/>
    <mergeCell ref="A79:S79"/>
    <mergeCell ref="A80:B80"/>
    <mergeCell ref="C80:K80"/>
    <mergeCell ref="L80:S80"/>
    <mergeCell ref="A76:M76"/>
    <mergeCell ref="N76:Q76"/>
    <mergeCell ref="R76:S76"/>
    <mergeCell ref="A77:F77"/>
    <mergeCell ref="G77:M77"/>
    <mergeCell ref="N77:Q77"/>
    <mergeCell ref="R77:S77"/>
    <mergeCell ref="A74:M74"/>
    <mergeCell ref="N74:Q74"/>
    <mergeCell ref="R74:S74"/>
    <mergeCell ref="A75:F75"/>
    <mergeCell ref="G75:M75"/>
    <mergeCell ref="N75:Q75"/>
    <mergeCell ref="R75:S75"/>
    <mergeCell ref="A72:M72"/>
    <mergeCell ref="N72:Q72"/>
    <mergeCell ref="R72:S72"/>
    <mergeCell ref="A73:F73"/>
    <mergeCell ref="G73:M73"/>
    <mergeCell ref="N73:Q73"/>
    <mergeCell ref="R73:S73"/>
    <mergeCell ref="A70:M70"/>
    <mergeCell ref="N70:Q70"/>
    <mergeCell ref="R70:S70"/>
    <mergeCell ref="A71:F71"/>
    <mergeCell ref="G71:M71"/>
    <mergeCell ref="N71:Q71"/>
    <mergeCell ref="R71:S71"/>
    <mergeCell ref="A68:M68"/>
    <mergeCell ref="N68:Q68"/>
    <mergeCell ref="R68:S68"/>
    <mergeCell ref="A69:F69"/>
    <mergeCell ref="G69:M69"/>
    <mergeCell ref="N69:Q69"/>
    <mergeCell ref="R69:S69"/>
    <mergeCell ref="A66:F66"/>
    <mergeCell ref="G66:M66"/>
    <mergeCell ref="N66:Q66"/>
    <mergeCell ref="R66:S66"/>
    <mergeCell ref="A67:F67"/>
    <mergeCell ref="G67:M67"/>
    <mergeCell ref="N67:Q67"/>
    <mergeCell ref="R67:S67"/>
    <mergeCell ref="A63:S63"/>
    <mergeCell ref="A64:F64"/>
    <mergeCell ref="G64:M64"/>
    <mergeCell ref="N64:Q64"/>
    <mergeCell ref="R64:S64"/>
    <mergeCell ref="A65:F65"/>
    <mergeCell ref="G65:M65"/>
    <mergeCell ref="N65:Q65"/>
    <mergeCell ref="R65:S65"/>
    <mergeCell ref="A60:S60"/>
    <mergeCell ref="A61:F61"/>
    <mergeCell ref="G61:M61"/>
    <mergeCell ref="N61:Q61"/>
    <mergeCell ref="R61:S61"/>
    <mergeCell ref="A62:F62"/>
    <mergeCell ref="G62:M62"/>
    <mergeCell ref="N62:Q62"/>
    <mergeCell ref="R62:S62"/>
    <mergeCell ref="A57:S57"/>
    <mergeCell ref="A58:F58"/>
    <mergeCell ref="G58:M58"/>
    <mergeCell ref="N58:Q58"/>
    <mergeCell ref="R58:S58"/>
    <mergeCell ref="A59:F59"/>
    <mergeCell ref="G59:M59"/>
    <mergeCell ref="N59:Q59"/>
    <mergeCell ref="R59:S59"/>
    <mergeCell ref="A54:S54"/>
    <mergeCell ref="A55:F55"/>
    <mergeCell ref="G55:M55"/>
    <mergeCell ref="N55:Q55"/>
    <mergeCell ref="R55:S55"/>
    <mergeCell ref="A56:F56"/>
    <mergeCell ref="G56:M56"/>
    <mergeCell ref="N56:Q56"/>
    <mergeCell ref="R56:S56"/>
    <mergeCell ref="A52:M52"/>
    <mergeCell ref="N52:Q52"/>
    <mergeCell ref="R52:S52"/>
    <mergeCell ref="A53:M53"/>
    <mergeCell ref="N53:Q53"/>
    <mergeCell ref="R53:S53"/>
    <mergeCell ref="A50:M50"/>
    <mergeCell ref="N50:Q50"/>
    <mergeCell ref="R50:S50"/>
    <mergeCell ref="A51:M51"/>
    <mergeCell ref="N51:Q51"/>
    <mergeCell ref="R51:S51"/>
    <mergeCell ref="A48:F48"/>
    <mergeCell ref="G48:M48"/>
    <mergeCell ref="N48:Q48"/>
    <mergeCell ref="R48:S48"/>
    <mergeCell ref="A49:F49"/>
    <mergeCell ref="G49:M49"/>
    <mergeCell ref="N49:Q49"/>
    <mergeCell ref="R49:S49"/>
    <mergeCell ref="A45:S45"/>
    <mergeCell ref="A46:M46"/>
    <mergeCell ref="N46:Q46"/>
    <mergeCell ref="R46:S46"/>
    <mergeCell ref="A47:F47"/>
    <mergeCell ref="G47:M47"/>
    <mergeCell ref="N47:Q47"/>
    <mergeCell ref="R47:S47"/>
    <mergeCell ref="Q43:S43"/>
    <mergeCell ref="Q44:S44"/>
    <mergeCell ref="P43:P44"/>
    <mergeCell ref="Q41:R41"/>
    <mergeCell ref="Q42:R42"/>
    <mergeCell ref="I41:J42"/>
    <mergeCell ref="K41:L42"/>
    <mergeCell ref="M41:O41"/>
    <mergeCell ref="M42:O42"/>
    <mergeCell ref="P41:P42"/>
    <mergeCell ref="A41:A42"/>
    <mergeCell ref="F41:G41"/>
    <mergeCell ref="F42:G42"/>
    <mergeCell ref="H41:H42"/>
    <mergeCell ref="A43:H44"/>
    <mergeCell ref="I43:J44"/>
    <mergeCell ref="K43:L44"/>
    <mergeCell ref="M43:O43"/>
    <mergeCell ref="M44:O44"/>
    <mergeCell ref="Q37:S38"/>
    <mergeCell ref="H37:H38"/>
    <mergeCell ref="K37:O38"/>
    <mergeCell ref="P37:P38"/>
    <mergeCell ref="A39:A40"/>
    <mergeCell ref="F39:G39"/>
    <mergeCell ref="F40:G40"/>
    <mergeCell ref="Q39:R39"/>
    <mergeCell ref="Q40:R40"/>
    <mergeCell ref="I39:J40"/>
    <mergeCell ref="K39:L40"/>
    <mergeCell ref="M39:O39"/>
    <mergeCell ref="M40:O40"/>
    <mergeCell ref="H39:H40"/>
    <mergeCell ref="P39:P40"/>
    <mergeCell ref="A37:A38"/>
    <mergeCell ref="B37:B38"/>
    <mergeCell ref="C37:C38"/>
    <mergeCell ref="E37:E38"/>
    <mergeCell ref="F37:G38"/>
    <mergeCell ref="I37:J38"/>
    <mergeCell ref="A35:A36"/>
    <mergeCell ref="F35:G35"/>
    <mergeCell ref="F36:G36"/>
    <mergeCell ref="Q35:R35"/>
    <mergeCell ref="Q36:R36"/>
    <mergeCell ref="I35:J36"/>
    <mergeCell ref="K35:L36"/>
    <mergeCell ref="M35:O35"/>
    <mergeCell ref="M36:O36"/>
    <mergeCell ref="H35:H36"/>
    <mergeCell ref="A33:A34"/>
    <mergeCell ref="B33:B34"/>
    <mergeCell ref="E33:E34"/>
    <mergeCell ref="F33:G34"/>
    <mergeCell ref="I33:J34"/>
    <mergeCell ref="Q33:S34"/>
    <mergeCell ref="H33:H34"/>
    <mergeCell ref="K33:O34"/>
    <mergeCell ref="P33:P34"/>
    <mergeCell ref="P35:P36"/>
    <mergeCell ref="A31:A32"/>
    <mergeCell ref="B31:B32"/>
    <mergeCell ref="E31:E32"/>
    <mergeCell ref="F31:G32"/>
    <mergeCell ref="I31:J32"/>
    <mergeCell ref="Q31:S32"/>
    <mergeCell ref="H31:H32"/>
    <mergeCell ref="K31:O32"/>
    <mergeCell ref="P31:P32"/>
    <mergeCell ref="K25:O26"/>
    <mergeCell ref="P25:P26"/>
    <mergeCell ref="A29:A30"/>
    <mergeCell ref="B29:B30"/>
    <mergeCell ref="E29:E30"/>
    <mergeCell ref="F29:G30"/>
    <mergeCell ref="I29:J30"/>
    <mergeCell ref="Q29:S30"/>
    <mergeCell ref="H29:H30"/>
    <mergeCell ref="K29:O30"/>
    <mergeCell ref="P29:P30"/>
    <mergeCell ref="A27:A28"/>
    <mergeCell ref="F27:G27"/>
    <mergeCell ref="F28:G28"/>
    <mergeCell ref="Q27:R27"/>
    <mergeCell ref="Q28:R28"/>
    <mergeCell ref="K23:L24"/>
    <mergeCell ref="M23:O23"/>
    <mergeCell ref="M24:O24"/>
    <mergeCell ref="H23:H24"/>
    <mergeCell ref="P23:P24"/>
    <mergeCell ref="A25:A26"/>
    <mergeCell ref="B25:B26"/>
    <mergeCell ref="C25:C26"/>
    <mergeCell ref="E25:E26"/>
    <mergeCell ref="F25:G26"/>
    <mergeCell ref="I27:J28"/>
    <mergeCell ref="K27:L28"/>
    <mergeCell ref="M27:O27"/>
    <mergeCell ref="M28:O28"/>
    <mergeCell ref="H27:H28"/>
    <mergeCell ref="P27:P28"/>
    <mergeCell ref="I25:J26"/>
    <mergeCell ref="Q25:S26"/>
    <mergeCell ref="H25:H26"/>
    <mergeCell ref="F18:G18"/>
    <mergeCell ref="I18:J18"/>
    <mergeCell ref="K18:L18"/>
    <mergeCell ref="M18:O18"/>
    <mergeCell ref="Q21:S22"/>
    <mergeCell ref="H21:H22"/>
    <mergeCell ref="K21:O22"/>
    <mergeCell ref="P21:P22"/>
    <mergeCell ref="A23:A24"/>
    <mergeCell ref="F23:G23"/>
    <mergeCell ref="F24:G24"/>
    <mergeCell ref="Q23:R23"/>
    <mergeCell ref="Q24:R24"/>
    <mergeCell ref="I23:J24"/>
    <mergeCell ref="A21:A22"/>
    <mergeCell ref="B21:B22"/>
    <mergeCell ref="C21:C22"/>
    <mergeCell ref="E21:E22"/>
    <mergeCell ref="F21:G22"/>
    <mergeCell ref="I21:J22"/>
    <mergeCell ref="Q18:R18"/>
    <mergeCell ref="A19:A20"/>
    <mergeCell ref="F19:G19"/>
    <mergeCell ref="F20:G20"/>
    <mergeCell ref="Q19:R19"/>
    <mergeCell ref="Q20:R20"/>
    <mergeCell ref="Q13:S13"/>
    <mergeCell ref="Q14:S15"/>
    <mergeCell ref="Q16:R16"/>
    <mergeCell ref="H14:H16"/>
    <mergeCell ref="P14:P16"/>
    <mergeCell ref="A17:S17"/>
    <mergeCell ref="F16:G16"/>
    <mergeCell ref="I13:P13"/>
    <mergeCell ref="I14:J16"/>
    <mergeCell ref="K14:L16"/>
    <mergeCell ref="M14:O15"/>
    <mergeCell ref="M16:O16"/>
    <mergeCell ref="I19:J20"/>
    <mergeCell ref="K19:L20"/>
    <mergeCell ref="M19:O19"/>
    <mergeCell ref="M20:O20"/>
    <mergeCell ref="H19:H20"/>
    <mergeCell ref="P19:P20"/>
    <mergeCell ref="A11:S11"/>
    <mergeCell ref="A12:S12"/>
    <mergeCell ref="A13:A16"/>
    <mergeCell ref="B13:B16"/>
    <mergeCell ref="C13:C16"/>
    <mergeCell ref="D13:D14"/>
    <mergeCell ref="D15:D16"/>
    <mergeCell ref="E13:H13"/>
    <mergeCell ref="E14:E15"/>
    <mergeCell ref="F14:G15"/>
    <mergeCell ref="A9:I9"/>
    <mergeCell ref="J9:N9"/>
    <mergeCell ref="O9:S9"/>
    <mergeCell ref="A10:I10"/>
    <mergeCell ref="J10:N10"/>
    <mergeCell ref="O10:S10"/>
    <mergeCell ref="A1:S1"/>
    <mergeCell ref="A5:S5"/>
    <mergeCell ref="A6:S6"/>
    <mergeCell ref="A7:S7"/>
    <mergeCell ref="A8:I8"/>
    <mergeCell ref="J8:N8"/>
    <mergeCell ref="O8:S8"/>
    <mergeCell ref="A2:C2"/>
    <mergeCell ref="A3:C3"/>
    <mergeCell ref="A4:C4"/>
    <mergeCell ref="N2:S2"/>
    <mergeCell ref="N3:S3"/>
    <mergeCell ref="N4:S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>
    <row r="1" spans="1:7" ht="15" customHeight="1">
      <c r="A1" t="s">
        <v>0</v>
      </c>
      <c r="G1" s="1"/>
    </row>
    <row r="2" spans="1:6" ht="14.25">
      <c r="A2" t="str">
        <f>СМЕТА!A1</f>
        <v>ФОРМА № 4</v>
      </c>
      <c r="B2">
        <v>26</v>
      </c>
      <c r="C2">
        <v>0</v>
      </c>
      <c r="D2">
        <v>0</v>
      </c>
      <c r="E2">
        <v>0</v>
      </c>
      <c r="F2">
        <v>700</v>
      </c>
    </row>
    <row r="3" spans="1:6" ht="14.25">
      <c r="A3" t="str">
        <f>СМЕТА!A4</f>
        <v>__________________________________________________</v>
      </c>
      <c r="B3">
        <v>26</v>
      </c>
      <c r="C3">
        <v>1</v>
      </c>
      <c r="D3">
        <v>0</v>
      </c>
      <c r="E3">
        <v>0</v>
      </c>
      <c r="F3">
        <v>701</v>
      </c>
    </row>
    <row r="4" spans="1:6" ht="14.25">
      <c r="A4">
        <f>СМЕТА!A5</f>
        <v>0</v>
      </c>
      <c r="B4">
        <v>26</v>
      </c>
      <c r="C4">
        <v>2</v>
      </c>
      <c r="D4">
        <v>0</v>
      </c>
      <c r="E4">
        <v>0</v>
      </c>
      <c r="F4">
        <v>702</v>
      </c>
    </row>
    <row r="5" spans="1:6" ht="14.25">
      <c r="A5" t="str">
        <f>СМЕТА!A6</f>
        <v>ЛОКАЛЬНАЯ СМЕТА № </v>
      </c>
      <c r="B5">
        <v>26</v>
      </c>
      <c r="C5">
        <v>3</v>
      </c>
      <c r="D5">
        <v>0</v>
      </c>
      <c r="E5">
        <v>0</v>
      </c>
      <c r="F5">
        <v>703</v>
      </c>
    </row>
    <row r="6" spans="1:6" ht="14.25">
      <c r="A6" t="str">
        <f>СМЕТА!A7</f>
        <v>Ремонт спортивной площадки по адресу г. Иваново ул. Багаева д. 37</v>
      </c>
      <c r="B6">
        <v>26</v>
      </c>
      <c r="C6">
        <v>4</v>
      </c>
      <c r="D6">
        <v>0</v>
      </c>
      <c r="E6">
        <v>0</v>
      </c>
      <c r="F6">
        <v>704</v>
      </c>
    </row>
    <row r="7" spans="1:6" ht="14.25">
      <c r="A7">
        <f>СМЕТА!A8</f>
        <v>0</v>
      </c>
      <c r="B7">
        <v>26</v>
      </c>
      <c r="C7">
        <v>5</v>
      </c>
      <c r="D7">
        <v>0</v>
      </c>
      <c r="E7">
        <v>0</v>
      </c>
      <c r="F7">
        <v>705</v>
      </c>
    </row>
    <row r="8" spans="1:6" ht="14.25">
      <c r="A8" t="str">
        <f>СМЕТА!J8</f>
        <v>Сметная стоимость - </v>
      </c>
      <c r="B8">
        <v>26</v>
      </c>
      <c r="C8">
        <v>5</v>
      </c>
      <c r="D8">
        <v>1</v>
      </c>
      <c r="E8">
        <v>0</v>
      </c>
      <c r="F8">
        <v>705</v>
      </c>
    </row>
    <row r="9" spans="1:6" ht="14.25">
      <c r="A9">
        <f>СМЕТА!A9</f>
        <v>0</v>
      </c>
      <c r="B9">
        <v>26</v>
      </c>
      <c r="C9">
        <v>6</v>
      </c>
      <c r="D9">
        <v>0</v>
      </c>
      <c r="E9">
        <v>0</v>
      </c>
      <c r="F9">
        <v>706</v>
      </c>
    </row>
    <row r="10" spans="1:6" ht="14.25">
      <c r="A10" t="str">
        <f>СМЕТА!J9</f>
        <v>Нормативная трудоемкость - </v>
      </c>
      <c r="B10">
        <v>26</v>
      </c>
      <c r="C10">
        <v>6</v>
      </c>
      <c r="D10">
        <v>1</v>
      </c>
      <c r="E10">
        <v>0</v>
      </c>
      <c r="F10">
        <v>706</v>
      </c>
    </row>
    <row r="11" spans="1:6" ht="14.25">
      <c r="A11">
        <f>СМЕТА!A10</f>
        <v>0</v>
      </c>
      <c r="B11">
        <v>26</v>
      </c>
      <c r="C11">
        <v>7</v>
      </c>
      <c r="D11">
        <v>0</v>
      </c>
      <c r="E11">
        <v>0</v>
      </c>
      <c r="F11">
        <v>707</v>
      </c>
    </row>
    <row r="12" spans="1:6" ht="14.25">
      <c r="A12" t="str">
        <f>СМЕТА!J10</f>
        <v>Сметная заработная плата - </v>
      </c>
      <c r="B12">
        <v>26</v>
      </c>
      <c r="C12">
        <v>7</v>
      </c>
      <c r="D12">
        <v>1</v>
      </c>
      <c r="E12">
        <v>0</v>
      </c>
      <c r="F12">
        <v>707</v>
      </c>
    </row>
    <row r="13" spans="1:6" ht="14.25">
      <c r="A13">
        <f>СМЕТА!A11</f>
        <v>0</v>
      </c>
      <c r="B13">
        <v>26</v>
      </c>
      <c r="C13">
        <v>8</v>
      </c>
      <c r="D13">
        <v>0</v>
      </c>
      <c r="E13">
        <v>0</v>
      </c>
      <c r="F13">
        <v>708</v>
      </c>
    </row>
    <row r="14" spans="1:6" ht="14.25">
      <c r="A14" t="str">
        <f>СМЕТА!A13</f>
        <v>№ п/п</v>
      </c>
      <c r="B14">
        <v>26</v>
      </c>
      <c r="C14">
        <v>10</v>
      </c>
      <c r="D14">
        <v>0</v>
      </c>
      <c r="E14">
        <v>0</v>
      </c>
      <c r="F14">
        <v>11200</v>
      </c>
    </row>
    <row r="15" spans="1:6" ht="14.25">
      <c r="A15" t="str">
        <f>СМЕТА!B13</f>
        <v>Шифр и номер позиции норматива</v>
      </c>
      <c r="B15">
        <v>26</v>
      </c>
      <c r="C15">
        <v>10</v>
      </c>
      <c r="D15">
        <v>1</v>
      </c>
      <c r="E15">
        <v>0</v>
      </c>
      <c r="F15">
        <v>11200</v>
      </c>
    </row>
    <row r="16" spans="1:6" ht="14.25">
      <c r="A16" t="str">
        <f>СМЕТА!C13</f>
        <v>Наименование работ и затрат</v>
      </c>
      <c r="B16">
        <v>26</v>
      </c>
      <c r="C16">
        <v>10</v>
      </c>
      <c r="D16">
        <v>2</v>
      </c>
      <c r="E16">
        <v>0</v>
      </c>
      <c r="F16">
        <v>11200</v>
      </c>
    </row>
    <row r="17" spans="1:6" ht="14.25">
      <c r="A17" t="str">
        <f>СМЕТА!D13</f>
        <v>Количество</v>
      </c>
      <c r="B17">
        <v>26</v>
      </c>
      <c r="C17">
        <v>10</v>
      </c>
      <c r="D17">
        <v>3</v>
      </c>
      <c r="E17">
        <v>0</v>
      </c>
      <c r="F17">
        <v>11200</v>
      </c>
    </row>
    <row r="18" spans="1:6" ht="14.25">
      <c r="A18" t="str">
        <f>СМЕТА!D15</f>
        <v>ед. изм.</v>
      </c>
      <c r="B18">
        <v>26</v>
      </c>
      <c r="C18">
        <v>10</v>
      </c>
      <c r="D18">
        <v>4</v>
      </c>
      <c r="E18">
        <v>0</v>
      </c>
      <c r="F18">
        <v>11200</v>
      </c>
    </row>
    <row r="19" spans="1:6" ht="14.25">
      <c r="A19" t="str">
        <f>СМЕТА!E13</f>
        <v>Стоимость на единицу, руб</v>
      </c>
      <c r="B19">
        <v>26</v>
      </c>
      <c r="C19">
        <v>10</v>
      </c>
      <c r="D19">
        <v>5</v>
      </c>
      <c r="E19">
        <v>0</v>
      </c>
      <c r="F19">
        <v>11200</v>
      </c>
    </row>
    <row r="20" spans="1:6" ht="14.25">
      <c r="A20" t="str">
        <f>СМЕТА!E14</f>
        <v>Всего</v>
      </c>
      <c r="B20">
        <v>26</v>
      </c>
      <c r="C20">
        <v>10</v>
      </c>
      <c r="D20">
        <v>6</v>
      </c>
      <c r="E20">
        <v>0</v>
      </c>
      <c r="F20">
        <v>11200</v>
      </c>
    </row>
    <row r="21" spans="1:6" ht="14.25">
      <c r="A21" t="str">
        <f>СМЕТА!E16</f>
        <v>Основной зарплаты</v>
      </c>
      <c r="B21">
        <v>26</v>
      </c>
      <c r="C21">
        <v>10</v>
      </c>
      <c r="D21">
        <v>7</v>
      </c>
      <c r="E21">
        <v>0</v>
      </c>
      <c r="F21">
        <v>11200</v>
      </c>
    </row>
    <row r="22" spans="1:6" ht="14.25">
      <c r="A22" t="str">
        <f>СМЕТА!F14</f>
        <v>Экспл. машин</v>
      </c>
      <c r="B22">
        <v>26</v>
      </c>
      <c r="C22">
        <v>10</v>
      </c>
      <c r="D22">
        <v>8</v>
      </c>
      <c r="E22">
        <v>0</v>
      </c>
      <c r="F22">
        <v>11200</v>
      </c>
    </row>
    <row r="23" spans="1:6" ht="14.25">
      <c r="A23" t="str">
        <f>СМЕТА!F16</f>
        <v>В т.ч. зарплаты</v>
      </c>
      <c r="B23">
        <v>26</v>
      </c>
      <c r="C23">
        <v>10</v>
      </c>
      <c r="D23">
        <v>9</v>
      </c>
      <c r="E23">
        <v>0</v>
      </c>
      <c r="F23">
        <v>11200</v>
      </c>
    </row>
    <row r="24" spans="1:6" ht="14.25">
      <c r="A24" t="str">
        <f>СМЕТА!I13</f>
        <v>Общая стоимость, руб.</v>
      </c>
      <c r="B24">
        <v>26</v>
      </c>
      <c r="C24">
        <v>10</v>
      </c>
      <c r="D24">
        <v>10</v>
      </c>
      <c r="E24">
        <v>0</v>
      </c>
      <c r="F24">
        <v>11200</v>
      </c>
    </row>
    <row r="25" spans="1:6" ht="14.25">
      <c r="A25" t="str">
        <f>СМЕТА!I14</f>
        <v>Всего</v>
      </c>
      <c r="B25">
        <v>26</v>
      </c>
      <c r="C25">
        <v>10</v>
      </c>
      <c r="D25">
        <v>11</v>
      </c>
      <c r="E25">
        <v>0</v>
      </c>
      <c r="F25">
        <v>11200</v>
      </c>
    </row>
    <row r="26" spans="1:6" ht="14.25">
      <c r="A26" t="str">
        <f>СМЕТА!K14</f>
        <v>Основной зарплаты</v>
      </c>
      <c r="B26">
        <v>26</v>
      </c>
      <c r="C26">
        <v>10</v>
      </c>
      <c r="D26">
        <v>12</v>
      </c>
      <c r="E26">
        <v>0</v>
      </c>
      <c r="F26">
        <v>11200</v>
      </c>
    </row>
    <row r="27" spans="1:6" ht="14.25">
      <c r="A27" t="str">
        <f>СМЕТА!M14</f>
        <v>Экспл. машин</v>
      </c>
      <c r="B27">
        <v>26</v>
      </c>
      <c r="C27">
        <v>10</v>
      </c>
      <c r="D27">
        <v>13</v>
      </c>
      <c r="E27">
        <v>0</v>
      </c>
      <c r="F27">
        <v>11200</v>
      </c>
    </row>
    <row r="28" spans="1:6" ht="14.25">
      <c r="A28" t="str">
        <f>СМЕТА!M16</f>
        <v>В т.ч. зарплаты</v>
      </c>
      <c r="B28">
        <v>26</v>
      </c>
      <c r="C28">
        <v>10</v>
      </c>
      <c r="D28">
        <v>14</v>
      </c>
      <c r="E28">
        <v>0</v>
      </c>
      <c r="F28">
        <v>11200</v>
      </c>
    </row>
    <row r="29" spans="1:6" ht="14.25">
      <c r="A29" t="str">
        <f>СМЕТА!Q13</f>
        <v>Затраты труда рабочих, чел.-ч. не занят. обсл. машин</v>
      </c>
      <c r="B29">
        <v>26</v>
      </c>
      <c r="C29">
        <v>10</v>
      </c>
      <c r="D29">
        <v>15</v>
      </c>
      <c r="E29">
        <v>0</v>
      </c>
      <c r="F29">
        <v>11200</v>
      </c>
    </row>
    <row r="30" spans="1:6" ht="14.25">
      <c r="A30" t="str">
        <f>СМЕТА!Q14</f>
        <v>обслуживающ. машины</v>
      </c>
      <c r="B30">
        <v>26</v>
      </c>
      <c r="C30">
        <v>10</v>
      </c>
      <c r="D30">
        <v>16</v>
      </c>
      <c r="E30">
        <v>0</v>
      </c>
      <c r="F30">
        <v>11200</v>
      </c>
    </row>
    <row r="31" spans="1:6" ht="14.25">
      <c r="A31" t="str">
        <f>СМЕТА!Q16</f>
        <v>На един.</v>
      </c>
      <c r="B31">
        <v>26</v>
      </c>
      <c r="C31">
        <v>10</v>
      </c>
      <c r="D31">
        <v>17</v>
      </c>
      <c r="E31">
        <v>0</v>
      </c>
      <c r="F31">
        <v>11200</v>
      </c>
    </row>
    <row r="32" spans="1:6" ht="14.25">
      <c r="A32" t="str">
        <f>СМЕТА!S16</f>
        <v>Всего</v>
      </c>
      <c r="B32">
        <v>26</v>
      </c>
      <c r="C32">
        <v>10</v>
      </c>
      <c r="D32">
        <v>18</v>
      </c>
      <c r="E32">
        <v>0</v>
      </c>
      <c r="F32">
        <v>11200</v>
      </c>
    </row>
    <row r="33" spans="1:6" ht="14.25">
      <c r="A33" t="str">
        <f>СМЕТА!H14</f>
        <v>Материалы</v>
      </c>
      <c r="B33">
        <v>26</v>
      </c>
      <c r="C33">
        <v>10</v>
      </c>
      <c r="D33">
        <v>19</v>
      </c>
      <c r="E33">
        <v>0</v>
      </c>
      <c r="F33">
        <v>11200</v>
      </c>
    </row>
    <row r="34" spans="1:6" ht="14.25">
      <c r="A34" t="str">
        <f>СМЕТА!P14</f>
        <v>Материалы</v>
      </c>
      <c r="B34">
        <v>26</v>
      </c>
      <c r="C34">
        <v>10</v>
      </c>
      <c r="D34">
        <v>20</v>
      </c>
      <c r="E34">
        <v>0</v>
      </c>
      <c r="F34">
        <v>11200</v>
      </c>
    </row>
    <row r="35" spans="1:6" ht="14.25">
      <c r="A35">
        <f>СМЕТА!A19</f>
        <v>1</v>
      </c>
      <c r="B35">
        <v>26</v>
      </c>
      <c r="C35">
        <v>75</v>
      </c>
      <c r="D35">
        <v>0</v>
      </c>
      <c r="E35">
        <v>0</v>
      </c>
      <c r="F35">
        <v>11202</v>
      </c>
    </row>
    <row r="36" spans="1:6" ht="14.25">
      <c r="A36" t="str">
        <f>СМЕТА!B19</f>
        <v>ФЕР09-03-012-12</v>
      </c>
      <c r="B36">
        <v>26</v>
      </c>
      <c r="C36">
        <v>75</v>
      </c>
      <c r="D36">
        <v>1</v>
      </c>
      <c r="E36">
        <v>0</v>
      </c>
      <c r="F36">
        <v>11202</v>
      </c>
    </row>
    <row r="37" spans="1:6" ht="14.25">
      <c r="A37" t="str">
        <f>СМЕТА!C19</f>
        <v>Монтаж опорных стоек для пролетов до 24 м</v>
      </c>
      <c r="B37">
        <v>26</v>
      </c>
      <c r="C37">
        <v>75</v>
      </c>
      <c r="D37">
        <v>2</v>
      </c>
      <c r="E37">
        <v>0</v>
      </c>
      <c r="F37">
        <v>11202</v>
      </c>
    </row>
    <row r="38" spans="1:6" ht="14.25">
      <c r="A38" t="str">
        <f>СМЕТА!D20</f>
        <v>1 т конструкций</v>
      </c>
      <c r="B38">
        <v>26</v>
      </c>
      <c r="C38">
        <v>75</v>
      </c>
      <c r="D38">
        <v>3</v>
      </c>
      <c r="E38">
        <v>0</v>
      </c>
      <c r="F38">
        <v>11202</v>
      </c>
    </row>
    <row r="39" spans="1:6" ht="14.25">
      <c r="A39">
        <f>СМЕТА!D19</f>
        <v>1.5747</v>
      </c>
      <c r="B39">
        <v>26</v>
      </c>
      <c r="C39">
        <v>75</v>
      </c>
      <c r="D39">
        <v>4</v>
      </c>
      <c r="E39">
        <v>0</v>
      </c>
      <c r="F39">
        <v>11202</v>
      </c>
    </row>
    <row r="40" spans="1:6" ht="14.25">
      <c r="A40" s="14">
        <f>СМЕТА!E20</f>
        <v>59.11</v>
      </c>
      <c r="B40">
        <v>26</v>
      </c>
      <c r="C40">
        <v>75</v>
      </c>
      <c r="D40">
        <v>6</v>
      </c>
      <c r="E40">
        <v>0</v>
      </c>
      <c r="F40">
        <v>11202</v>
      </c>
    </row>
    <row r="41" spans="1:6" ht="14.25">
      <c r="A41" s="14">
        <f>СМЕТА!F19</f>
        <v>273.94</v>
      </c>
      <c r="B41">
        <v>26</v>
      </c>
      <c r="C41">
        <v>75</v>
      </c>
      <c r="D41">
        <v>7</v>
      </c>
      <c r="E41">
        <v>0</v>
      </c>
      <c r="F41">
        <v>11202</v>
      </c>
    </row>
    <row r="42" spans="1:6" ht="14.25">
      <c r="A42" s="14">
        <f>СМЕТА!F20</f>
        <v>29.91</v>
      </c>
      <c r="B42">
        <v>26</v>
      </c>
      <c r="C42">
        <v>75</v>
      </c>
      <c r="D42">
        <v>8</v>
      </c>
      <c r="E42">
        <v>0</v>
      </c>
      <c r="F42">
        <v>11202</v>
      </c>
    </row>
    <row r="43" spans="1:6" ht="14.25">
      <c r="A43" s="14">
        <f>СМЕТА!Q19</f>
        <v>6.59</v>
      </c>
      <c r="B43">
        <v>26</v>
      </c>
      <c r="C43">
        <v>75</v>
      </c>
      <c r="D43">
        <v>9</v>
      </c>
      <c r="E43">
        <v>0</v>
      </c>
      <c r="F43">
        <v>11202</v>
      </c>
    </row>
    <row r="44" spans="1:6" ht="14.25">
      <c r="A44" s="14">
        <f>СМЕТА!Q20</f>
        <v>2.09</v>
      </c>
      <c r="B44">
        <v>26</v>
      </c>
      <c r="C44">
        <v>75</v>
      </c>
      <c r="D44">
        <v>10</v>
      </c>
      <c r="E44">
        <v>0</v>
      </c>
      <c r="F44">
        <v>11202</v>
      </c>
    </row>
    <row r="45" spans="1:6" ht="14.25">
      <c r="A45" s="14">
        <f>СМЕТА!H19</f>
        <v>121.34</v>
      </c>
      <c r="B45">
        <v>26</v>
      </c>
      <c r="C45">
        <v>75</v>
      </c>
      <c r="D45">
        <v>18</v>
      </c>
      <c r="E45">
        <v>0</v>
      </c>
      <c r="F45">
        <v>11202</v>
      </c>
    </row>
    <row r="46" spans="1:6" ht="14.25">
      <c r="A46">
        <f>СМЕТА!A21</f>
        <v>1.1</v>
      </c>
      <c r="B46">
        <v>26</v>
      </c>
      <c r="C46">
        <v>76</v>
      </c>
      <c r="D46">
        <v>0</v>
      </c>
      <c r="E46">
        <v>0</v>
      </c>
      <c r="F46">
        <v>11206</v>
      </c>
    </row>
    <row r="47" spans="1:6" ht="14.25">
      <c r="A47" t="str">
        <f>СМЕТА!B21</f>
        <v>201-9002</v>
      </c>
      <c r="B47">
        <v>26</v>
      </c>
      <c r="C47">
        <v>76</v>
      </c>
      <c r="D47">
        <v>1</v>
      </c>
      <c r="E47">
        <v>0</v>
      </c>
      <c r="F47">
        <v>11206</v>
      </c>
    </row>
    <row r="48" spans="1:6" ht="14.25">
      <c r="A48" t="str">
        <f>СМЕТА!C21</f>
        <v>Трубы стальные квадратные из стали марки ст1-3сп/пс размером 60х60 мм толщина стенки 3 мм</v>
      </c>
      <c r="B48">
        <v>26</v>
      </c>
      <c r="C48">
        <v>76</v>
      </c>
      <c r="D48">
        <v>2</v>
      </c>
      <c r="E48">
        <v>0</v>
      </c>
      <c r="F48">
        <v>11206</v>
      </c>
    </row>
    <row r="49" spans="1:6" ht="14.25">
      <c r="A49" t="str">
        <f>СМЕТА!D22</f>
        <v>т</v>
      </c>
      <c r="B49">
        <v>26</v>
      </c>
      <c r="C49">
        <v>76</v>
      </c>
      <c r="D49">
        <v>3</v>
      </c>
      <c r="E49">
        <v>0</v>
      </c>
      <c r="F49">
        <v>11206</v>
      </c>
    </row>
    <row r="50" spans="1:6" ht="14.25">
      <c r="A50" s="21">
        <f>СМЕТА!F21</f>
        <v>1</v>
      </c>
      <c r="B50">
        <v>26</v>
      </c>
      <c r="C50">
        <v>76</v>
      </c>
      <c r="D50">
        <v>6</v>
      </c>
      <c r="E50">
        <v>0</v>
      </c>
      <c r="F50">
        <v>11206</v>
      </c>
    </row>
    <row r="51" spans="1:6" ht="14.25">
      <c r="A51">
        <f>СМЕТА!Q21</f>
        <v>0</v>
      </c>
      <c r="B51">
        <v>26</v>
      </c>
      <c r="C51">
        <v>76</v>
      </c>
      <c r="D51">
        <v>8</v>
      </c>
      <c r="E51">
        <v>0</v>
      </c>
      <c r="F51">
        <v>11206</v>
      </c>
    </row>
    <row r="52" spans="1:6" ht="14.25">
      <c r="A52" s="14">
        <f>СМЕТА!H21</f>
        <v>6140.15</v>
      </c>
      <c r="B52">
        <v>26</v>
      </c>
      <c r="C52">
        <v>76</v>
      </c>
      <c r="D52">
        <v>9</v>
      </c>
      <c r="E52">
        <v>0</v>
      </c>
      <c r="F52">
        <v>11206</v>
      </c>
    </row>
    <row r="53" spans="1:6" ht="14.25">
      <c r="A53">
        <f>СМЕТА!A23</f>
        <v>2</v>
      </c>
      <c r="B53">
        <v>26</v>
      </c>
      <c r="C53">
        <v>27</v>
      </c>
      <c r="D53">
        <v>0</v>
      </c>
      <c r="E53">
        <v>0</v>
      </c>
      <c r="F53">
        <v>11202</v>
      </c>
    </row>
    <row r="54" spans="1:6" ht="14.25">
      <c r="A54" t="str">
        <f>СМЕТА!B23</f>
        <v>ФЕР09-03-039-01</v>
      </c>
      <c r="B54">
        <v>26</v>
      </c>
      <c r="C54">
        <v>27</v>
      </c>
      <c r="D54">
        <v>1</v>
      </c>
      <c r="E54">
        <v>0</v>
      </c>
      <c r="F54">
        <v>11202</v>
      </c>
    </row>
    <row r="55" spans="1:6" ht="14.25">
      <c r="A55" t="str">
        <f>СМЕТА!C23</f>
        <v>Монтаж опорных конструкций для крепления трубопроводов внутри зданий и сооружений массой до 0,1 т</v>
      </c>
      <c r="B55">
        <v>26</v>
      </c>
      <c r="C55">
        <v>27</v>
      </c>
      <c r="D55">
        <v>2</v>
      </c>
      <c r="E55">
        <v>0</v>
      </c>
      <c r="F55">
        <v>11202</v>
      </c>
    </row>
    <row r="56" spans="1:6" ht="14.25">
      <c r="A56" t="str">
        <f>СМЕТА!D24</f>
        <v>1 т конструкций</v>
      </c>
      <c r="B56">
        <v>26</v>
      </c>
      <c r="C56">
        <v>27</v>
      </c>
      <c r="D56">
        <v>3</v>
      </c>
      <c r="E56">
        <v>0</v>
      </c>
      <c r="F56">
        <v>11202</v>
      </c>
    </row>
    <row r="57" spans="1:6" ht="14.25">
      <c r="A57" s="21">
        <f>СМЕТА!D23</f>
        <v>0</v>
      </c>
      <c r="B57">
        <v>26</v>
      </c>
      <c r="C57">
        <v>27</v>
      </c>
      <c r="D57">
        <v>4</v>
      </c>
      <c r="E57">
        <v>0</v>
      </c>
      <c r="F57">
        <v>11202</v>
      </c>
    </row>
    <row r="58" spans="1:6" ht="14.25">
      <c r="A58" s="14">
        <f>СМЕТА!E24</f>
        <v>836.74</v>
      </c>
      <c r="B58">
        <v>26</v>
      </c>
      <c r="C58">
        <v>27</v>
      </c>
      <c r="D58">
        <v>6</v>
      </c>
      <c r="E58">
        <v>0</v>
      </c>
      <c r="F58">
        <v>11202</v>
      </c>
    </row>
    <row r="59" spans="1:6" ht="14.25">
      <c r="A59">
        <f>СМЕТА!F23</f>
        <v>374.26250000000005</v>
      </c>
      <c r="B59">
        <v>26</v>
      </c>
      <c r="C59">
        <v>27</v>
      </c>
      <c r="D59">
        <v>7</v>
      </c>
      <c r="E59">
        <v>0</v>
      </c>
      <c r="F59">
        <v>11202</v>
      </c>
    </row>
    <row r="60" spans="1:6" ht="14.25">
      <c r="A60">
        <f>СМЕТА!F24</f>
        <v>1.8625</v>
      </c>
      <c r="B60">
        <v>26</v>
      </c>
      <c r="C60">
        <v>27</v>
      </c>
      <c r="D60">
        <v>8</v>
      </c>
      <c r="E60">
        <v>0</v>
      </c>
      <c r="F60">
        <v>11202</v>
      </c>
    </row>
    <row r="61" spans="1:6" ht="14.25">
      <c r="A61">
        <f>СМЕТА!Q23</f>
        <v>92.25299999999999</v>
      </c>
      <c r="B61">
        <v>26</v>
      </c>
      <c r="C61">
        <v>27</v>
      </c>
      <c r="D61">
        <v>9</v>
      </c>
      <c r="E61">
        <v>0</v>
      </c>
      <c r="F61">
        <v>11202</v>
      </c>
    </row>
    <row r="62" spans="1:6" ht="14.25">
      <c r="A62">
        <f>СМЕТА!Q24</f>
        <v>0.1375</v>
      </c>
      <c r="B62">
        <v>26</v>
      </c>
      <c r="C62">
        <v>27</v>
      </c>
      <c r="D62">
        <v>10</v>
      </c>
      <c r="E62">
        <v>0</v>
      </c>
      <c r="F62">
        <v>11202</v>
      </c>
    </row>
    <row r="63" spans="1:6" ht="14.25">
      <c r="A63" s="14">
        <f>СМЕТА!H23</f>
        <v>238.18</v>
      </c>
      <c r="B63">
        <v>26</v>
      </c>
      <c r="C63">
        <v>27</v>
      </c>
      <c r="D63">
        <v>18</v>
      </c>
      <c r="E63">
        <v>0</v>
      </c>
      <c r="F63">
        <v>11202</v>
      </c>
    </row>
    <row r="64" spans="1:6" ht="14.25">
      <c r="A64">
        <f>СМЕТА!A25</f>
        <v>2.1</v>
      </c>
      <c r="B64">
        <v>26</v>
      </c>
      <c r="C64">
        <v>28</v>
      </c>
      <c r="D64">
        <v>0</v>
      </c>
      <c r="E64">
        <v>0</v>
      </c>
      <c r="F64">
        <v>11206</v>
      </c>
    </row>
    <row r="65" spans="1:6" ht="14.25">
      <c r="A65" t="str">
        <f>СМЕТА!B25</f>
        <v>201-9002</v>
      </c>
      <c r="B65">
        <v>26</v>
      </c>
      <c r="C65">
        <v>28</v>
      </c>
      <c r="D65">
        <v>1</v>
      </c>
      <c r="E65">
        <v>0</v>
      </c>
      <c r="F65">
        <v>11206</v>
      </c>
    </row>
    <row r="66" spans="1:6" ht="14.25">
      <c r="A66" t="str">
        <f>СМЕТА!C25</f>
        <v>Трубы стальные квадратные из стали марки ст1-3сп/пс размером 60х60 мм толщина стенки 3 мм</v>
      </c>
      <c r="B66">
        <v>26</v>
      </c>
      <c r="C66">
        <v>28</v>
      </c>
      <c r="D66">
        <v>2</v>
      </c>
      <c r="E66">
        <v>0</v>
      </c>
      <c r="F66">
        <v>11206</v>
      </c>
    </row>
    <row r="67" spans="1:6" ht="14.25">
      <c r="A67" t="str">
        <f>СМЕТА!D26</f>
        <v>т</v>
      </c>
      <c r="B67">
        <v>26</v>
      </c>
      <c r="C67">
        <v>28</v>
      </c>
      <c r="D67">
        <v>3</v>
      </c>
      <c r="E67">
        <v>0</v>
      </c>
      <c r="F67">
        <v>11206</v>
      </c>
    </row>
    <row r="68" spans="1:6" ht="14.25">
      <c r="A68" s="21">
        <f>СМЕТА!F25</f>
        <v>1</v>
      </c>
      <c r="B68">
        <v>26</v>
      </c>
      <c r="C68">
        <v>28</v>
      </c>
      <c r="D68">
        <v>6</v>
      </c>
      <c r="E68">
        <v>0</v>
      </c>
      <c r="F68">
        <v>11206</v>
      </c>
    </row>
    <row r="69" spans="1:6" ht="14.25">
      <c r="A69">
        <f>СМЕТА!Q25</f>
        <v>0</v>
      </c>
      <c r="B69">
        <v>26</v>
      </c>
      <c r="C69">
        <v>28</v>
      </c>
      <c r="D69">
        <v>8</v>
      </c>
      <c r="E69">
        <v>0</v>
      </c>
      <c r="F69">
        <v>11206</v>
      </c>
    </row>
    <row r="70" spans="1:6" ht="14.25">
      <c r="A70" s="14">
        <f>СМЕТА!H25</f>
        <v>6140.15</v>
      </c>
      <c r="B70">
        <v>26</v>
      </c>
      <c r="C70">
        <v>28</v>
      </c>
      <c r="D70">
        <v>9</v>
      </c>
      <c r="E70">
        <v>0</v>
      </c>
      <c r="F70">
        <v>11206</v>
      </c>
    </row>
    <row r="71" spans="1:6" ht="14.25">
      <c r="A71">
        <f>СМЕТА!A27</f>
        <v>3</v>
      </c>
      <c r="B71">
        <v>26</v>
      </c>
      <c r="C71">
        <v>29</v>
      </c>
      <c r="D71">
        <v>0</v>
      </c>
      <c r="E71">
        <v>0</v>
      </c>
      <c r="F71">
        <v>11202</v>
      </c>
    </row>
    <row r="72" spans="1:6" ht="14.25">
      <c r="A72" t="str">
        <f>СМЕТА!B27</f>
        <v>ФЕРм38-01-006-08</v>
      </c>
      <c r="B72">
        <v>26</v>
      </c>
      <c r="C72">
        <v>29</v>
      </c>
      <c r="D72">
        <v>1</v>
      </c>
      <c r="E72">
        <v>0</v>
      </c>
      <c r="F72">
        <v>11202</v>
      </c>
    </row>
    <row r="73" spans="1:6" ht="14.25">
      <c r="A73" t="str">
        <f>СМЕТА!C27</f>
        <v>Сборка с помощью лебедок ручных (с установкой и снятием их в процессе работы) или вручную (мелких деталей) стремянки, связи, кронштейны, тормозные конструкции и пр.(изготовление решетчатых панелей)</v>
      </c>
      <c r="B73">
        <v>26</v>
      </c>
      <c r="C73">
        <v>29</v>
      </c>
      <c r="D73">
        <v>2</v>
      </c>
      <c r="E73">
        <v>0</v>
      </c>
      <c r="F73">
        <v>11202</v>
      </c>
    </row>
    <row r="74" spans="1:6" ht="14.25">
      <c r="A74" t="str">
        <f>СМЕТА!D28</f>
        <v>1 т конструкций</v>
      </c>
      <c r="B74">
        <v>26</v>
      </c>
      <c r="C74">
        <v>29</v>
      </c>
      <c r="D74">
        <v>3</v>
      </c>
      <c r="E74">
        <v>0</v>
      </c>
      <c r="F74">
        <v>11202</v>
      </c>
    </row>
    <row r="75" spans="1:6" ht="14.25">
      <c r="A75">
        <f>СМЕТА!D27</f>
        <v>2.5195</v>
      </c>
      <c r="B75">
        <v>26</v>
      </c>
      <c r="C75">
        <v>29</v>
      </c>
      <c r="D75">
        <v>4</v>
      </c>
      <c r="E75">
        <v>0</v>
      </c>
      <c r="F75">
        <v>11202</v>
      </c>
    </row>
    <row r="76" spans="1:6" ht="14.25">
      <c r="A76" s="21">
        <f>СМЕТА!E28</f>
        <v>1222</v>
      </c>
      <c r="B76">
        <v>26</v>
      </c>
      <c r="C76">
        <v>29</v>
      </c>
      <c r="D76">
        <v>6</v>
      </c>
      <c r="E76">
        <v>0</v>
      </c>
      <c r="F76">
        <v>11202</v>
      </c>
    </row>
    <row r="77" spans="1:6" ht="14.25">
      <c r="A77" s="21">
        <f>СМЕТА!F27</f>
        <v>1866</v>
      </c>
      <c r="B77">
        <v>26</v>
      </c>
      <c r="C77">
        <v>29</v>
      </c>
      <c r="D77">
        <v>7</v>
      </c>
      <c r="E77">
        <v>0</v>
      </c>
      <c r="F77">
        <v>11202</v>
      </c>
    </row>
    <row r="78" spans="1:6" ht="14.25">
      <c r="A78" s="14">
        <f>СМЕТА!F28</f>
        <v>14.79</v>
      </c>
      <c r="B78">
        <v>26</v>
      </c>
      <c r="C78">
        <v>29</v>
      </c>
      <c r="D78">
        <v>8</v>
      </c>
      <c r="E78">
        <v>0</v>
      </c>
      <c r="F78">
        <v>11202</v>
      </c>
    </row>
    <row r="79" spans="1:6" ht="14.25">
      <c r="A79" s="21">
        <f>СМЕТА!Q27</f>
        <v>130</v>
      </c>
      <c r="B79">
        <v>26</v>
      </c>
      <c r="C79">
        <v>29</v>
      </c>
      <c r="D79">
        <v>9</v>
      </c>
      <c r="E79">
        <v>0</v>
      </c>
      <c r="F79">
        <v>11202</v>
      </c>
    </row>
    <row r="80" spans="1:6" ht="14.25">
      <c r="A80">
        <f>СМЕТА!Q28</f>
        <v>1.3</v>
      </c>
      <c r="B80">
        <v>26</v>
      </c>
      <c r="C80">
        <v>29</v>
      </c>
      <c r="D80">
        <v>10</v>
      </c>
      <c r="E80">
        <v>0</v>
      </c>
      <c r="F80">
        <v>11202</v>
      </c>
    </row>
    <row r="81" spans="1:6" ht="14.25">
      <c r="A81">
        <f>СМЕТА!H27</f>
        <v>214.92039999999997</v>
      </c>
      <c r="B81">
        <v>26</v>
      </c>
      <c r="C81">
        <v>29</v>
      </c>
      <c r="D81">
        <v>18</v>
      </c>
      <c r="E81">
        <v>0</v>
      </c>
      <c r="F81">
        <v>11202</v>
      </c>
    </row>
    <row r="82" spans="1:6" ht="14.25">
      <c r="A82">
        <f>СМЕТА!A29</f>
        <v>4</v>
      </c>
      <c r="B82">
        <v>26</v>
      </c>
      <c r="C82">
        <v>31</v>
      </c>
      <c r="D82">
        <v>0</v>
      </c>
      <c r="E82">
        <v>0</v>
      </c>
      <c r="F82">
        <v>11211</v>
      </c>
    </row>
    <row r="83" spans="1:6" ht="14.25">
      <c r="A83" t="str">
        <f>СМЕТА!B29</f>
        <v>101-1641</v>
      </c>
      <c r="B83">
        <v>26</v>
      </c>
      <c r="C83">
        <v>31</v>
      </c>
      <c r="D83">
        <v>1</v>
      </c>
      <c r="E83">
        <v>0</v>
      </c>
      <c r="F83">
        <v>11211</v>
      </c>
    </row>
    <row r="84" spans="1:6" ht="14.25">
      <c r="A84" t="str">
        <f>СМЕТА!C29</f>
        <v>Сталь угловая равнополочная,  размером 50x50x5 мм</v>
      </c>
      <c r="B84">
        <v>26</v>
      </c>
      <c r="C84">
        <v>31</v>
      </c>
      <c r="D84">
        <v>2</v>
      </c>
      <c r="E84">
        <v>0</v>
      </c>
      <c r="F84">
        <v>11211</v>
      </c>
    </row>
    <row r="85" spans="1:6" ht="14.25">
      <c r="A85" t="str">
        <f>СМЕТА!D30</f>
        <v>т</v>
      </c>
      <c r="B85">
        <v>26</v>
      </c>
      <c r="C85">
        <v>31</v>
      </c>
      <c r="D85">
        <v>3</v>
      </c>
      <c r="E85">
        <v>0</v>
      </c>
      <c r="F85">
        <v>11211</v>
      </c>
    </row>
    <row r="86" spans="1:6" ht="14.25">
      <c r="A86">
        <f>СМЕТА!D29</f>
        <v>1.8969</v>
      </c>
      <c r="B86">
        <v>26</v>
      </c>
      <c r="C86">
        <v>31</v>
      </c>
      <c r="D86">
        <v>4</v>
      </c>
      <c r="E86">
        <v>0</v>
      </c>
      <c r="F86">
        <v>11211</v>
      </c>
    </row>
    <row r="87" spans="1:6" ht="14.25">
      <c r="A87" s="21">
        <f>СМЕТА!F29</f>
        <v>0</v>
      </c>
      <c r="B87">
        <v>26</v>
      </c>
      <c r="C87">
        <v>31</v>
      </c>
      <c r="D87">
        <v>6</v>
      </c>
      <c r="E87">
        <v>0</v>
      </c>
      <c r="F87">
        <v>11211</v>
      </c>
    </row>
    <row r="88" spans="1:6" ht="14.25">
      <c r="A88">
        <f>СМЕТА!Q29</f>
        <v>0</v>
      </c>
      <c r="B88">
        <v>26</v>
      </c>
      <c r="C88">
        <v>31</v>
      </c>
      <c r="D88">
        <v>8</v>
      </c>
      <c r="E88">
        <v>0</v>
      </c>
      <c r="F88">
        <v>11211</v>
      </c>
    </row>
    <row r="89" spans="1:6" ht="14.25">
      <c r="A89" s="21">
        <f>СМЕТА!H29</f>
        <v>5495</v>
      </c>
      <c r="B89">
        <v>26</v>
      </c>
      <c r="C89">
        <v>31</v>
      </c>
      <c r="D89">
        <v>9</v>
      </c>
      <c r="E89">
        <v>0</v>
      </c>
      <c r="F89">
        <v>11211</v>
      </c>
    </row>
    <row r="90" spans="1:6" ht="14.25">
      <c r="A90">
        <f>СМЕТА!A31</f>
        <v>5</v>
      </c>
      <c r="B90">
        <v>26</v>
      </c>
      <c r="C90">
        <v>32</v>
      </c>
      <c r="D90">
        <v>0</v>
      </c>
      <c r="E90">
        <v>0</v>
      </c>
      <c r="F90">
        <v>11211</v>
      </c>
    </row>
    <row r="91" spans="1:6" ht="14.25">
      <c r="A91" t="str">
        <f>СМЕТА!B31</f>
        <v>101-3880</v>
      </c>
      <c r="B91">
        <v>26</v>
      </c>
      <c r="C91">
        <v>32</v>
      </c>
      <c r="D91">
        <v>1</v>
      </c>
      <c r="E91">
        <v>0</v>
      </c>
      <c r="F91">
        <v>11211</v>
      </c>
    </row>
    <row r="92" spans="1:6" ht="14.25">
      <c r="A92" t="str">
        <f>СМЕТА!C31</f>
        <v>Сетка "Рабица" из проволоки</v>
      </c>
      <c r="B92">
        <v>26</v>
      </c>
      <c r="C92">
        <v>32</v>
      </c>
      <c r="D92">
        <v>2</v>
      </c>
      <c r="E92">
        <v>0</v>
      </c>
      <c r="F92">
        <v>11211</v>
      </c>
    </row>
    <row r="93" spans="1:6" ht="14.25">
      <c r="A93" t="str">
        <f>СМЕТА!D32</f>
        <v>м2</v>
      </c>
      <c r="B93">
        <v>26</v>
      </c>
      <c r="C93">
        <v>32</v>
      </c>
      <c r="D93">
        <v>3</v>
      </c>
      <c r="E93">
        <v>0</v>
      </c>
      <c r="F93">
        <v>11211</v>
      </c>
    </row>
    <row r="94" spans="1:6" ht="14.25">
      <c r="A94">
        <f>СМЕТА!D31</f>
        <v>296.4</v>
      </c>
      <c r="B94">
        <v>26</v>
      </c>
      <c r="C94">
        <v>32</v>
      </c>
      <c r="D94">
        <v>4</v>
      </c>
      <c r="E94">
        <v>0</v>
      </c>
      <c r="F94">
        <v>11211</v>
      </c>
    </row>
    <row r="95" spans="1:6" ht="14.25">
      <c r="A95" s="21">
        <f>СМЕТА!F31</f>
        <v>0</v>
      </c>
      <c r="B95">
        <v>26</v>
      </c>
      <c r="C95">
        <v>32</v>
      </c>
      <c r="D95">
        <v>6</v>
      </c>
      <c r="E95">
        <v>0</v>
      </c>
      <c r="F95">
        <v>11211</v>
      </c>
    </row>
    <row r="96" spans="1:6" ht="14.25">
      <c r="A96">
        <f>СМЕТА!Q31</f>
        <v>0</v>
      </c>
      <c r="B96">
        <v>26</v>
      </c>
      <c r="C96">
        <v>32</v>
      </c>
      <c r="D96">
        <v>8</v>
      </c>
      <c r="E96">
        <v>0</v>
      </c>
      <c r="F96">
        <v>11211</v>
      </c>
    </row>
    <row r="97" spans="1:6" ht="14.25">
      <c r="A97" s="14">
        <f>СМЕТА!H31</f>
        <v>10.53</v>
      </c>
      <c r="B97">
        <v>26</v>
      </c>
      <c r="C97">
        <v>32</v>
      </c>
      <c r="D97">
        <v>9</v>
      </c>
      <c r="E97">
        <v>0</v>
      </c>
      <c r="F97">
        <v>11211</v>
      </c>
    </row>
    <row r="98" spans="1:6" ht="14.25">
      <c r="A98">
        <f>СМЕТА!A33</f>
        <v>6</v>
      </c>
      <c r="B98">
        <v>26</v>
      </c>
      <c r="C98">
        <v>33</v>
      </c>
      <c r="D98">
        <v>0</v>
      </c>
      <c r="E98">
        <v>0</v>
      </c>
      <c r="F98">
        <v>11211</v>
      </c>
    </row>
    <row r="99" spans="1:6" ht="14.25">
      <c r="A99" t="str">
        <f>СМЕТА!B33</f>
        <v>101-3731</v>
      </c>
      <c r="B99">
        <v>26</v>
      </c>
      <c r="C99">
        <v>33</v>
      </c>
      <c r="D99">
        <v>1</v>
      </c>
      <c r="E99">
        <v>0</v>
      </c>
      <c r="F99">
        <v>11211</v>
      </c>
    </row>
    <row r="100" spans="1:6" ht="14.25">
      <c r="A100" t="str">
        <f>СМЕТА!C33</f>
        <v>Сталь круглая (катанка), диаметром 4 мм</v>
      </c>
      <c r="B100">
        <v>26</v>
      </c>
      <c r="C100">
        <v>33</v>
      </c>
      <c r="D100">
        <v>2</v>
      </c>
      <c r="E100">
        <v>0</v>
      </c>
      <c r="F100">
        <v>11211</v>
      </c>
    </row>
    <row r="101" spans="1:6" ht="14.25">
      <c r="A101" t="str">
        <f>СМЕТА!D34</f>
        <v>т</v>
      </c>
      <c r="B101">
        <v>26</v>
      </c>
      <c r="C101">
        <v>33</v>
      </c>
      <c r="D101">
        <v>3</v>
      </c>
      <c r="E101">
        <v>0</v>
      </c>
      <c r="F101">
        <v>11211</v>
      </c>
    </row>
    <row r="102" spans="1:6" ht="14.25">
      <c r="A102">
        <f>СМЕТА!D33</f>
        <v>0.066</v>
      </c>
      <c r="B102">
        <v>26</v>
      </c>
      <c r="C102">
        <v>33</v>
      </c>
      <c r="D102">
        <v>4</v>
      </c>
      <c r="E102">
        <v>0</v>
      </c>
      <c r="F102">
        <v>11211</v>
      </c>
    </row>
    <row r="103" spans="1:6" ht="14.25">
      <c r="A103" s="21">
        <f>СМЕТА!F33</f>
        <v>0</v>
      </c>
      <c r="B103">
        <v>26</v>
      </c>
      <c r="C103">
        <v>33</v>
      </c>
      <c r="D103">
        <v>6</v>
      </c>
      <c r="E103">
        <v>0</v>
      </c>
      <c r="F103">
        <v>11211</v>
      </c>
    </row>
    <row r="104" spans="1:6" ht="14.25">
      <c r="A104">
        <f>СМЕТА!Q33</f>
        <v>0</v>
      </c>
      <c r="B104">
        <v>26</v>
      </c>
      <c r="C104">
        <v>33</v>
      </c>
      <c r="D104">
        <v>8</v>
      </c>
      <c r="E104">
        <v>0</v>
      </c>
      <c r="F104">
        <v>11211</v>
      </c>
    </row>
    <row r="105" spans="1:6" ht="14.25">
      <c r="A105" s="14">
        <f>СМЕТА!H33</f>
        <v>7135.98</v>
      </c>
      <c r="B105">
        <v>26</v>
      </c>
      <c r="C105">
        <v>33</v>
      </c>
      <c r="D105">
        <v>9</v>
      </c>
      <c r="E105">
        <v>0</v>
      </c>
      <c r="F105">
        <v>11211</v>
      </c>
    </row>
    <row r="106" spans="1:6" ht="14.25">
      <c r="A106">
        <f>СМЕТА!A35</f>
        <v>7</v>
      </c>
      <c r="B106">
        <v>26</v>
      </c>
      <c r="C106">
        <v>34</v>
      </c>
      <c r="D106">
        <v>0</v>
      </c>
      <c r="E106">
        <v>0</v>
      </c>
      <c r="F106">
        <v>11202</v>
      </c>
    </row>
    <row r="107" spans="1:6" ht="14.25">
      <c r="A107" t="str">
        <f>СМЕТА!B35</f>
        <v>ФЕР09-03-040-01</v>
      </c>
      <c r="B107">
        <v>26</v>
      </c>
      <c r="C107">
        <v>34</v>
      </c>
      <c r="D107">
        <v>1</v>
      </c>
      <c r="E107">
        <v>0</v>
      </c>
      <c r="F107">
        <v>11202</v>
      </c>
    </row>
    <row r="108" spans="1:6" ht="14.25">
      <c r="A108" t="str">
        <f>СМЕТА!C35</f>
        <v>Монтаж защитных ограждений </v>
      </c>
      <c r="B108">
        <v>26</v>
      </c>
      <c r="C108">
        <v>34</v>
      </c>
      <c r="D108">
        <v>2</v>
      </c>
      <c r="E108">
        <v>0</v>
      </c>
      <c r="F108">
        <v>11202</v>
      </c>
    </row>
    <row r="109" spans="1:6" ht="14.25">
      <c r="A109" t="str">
        <f>СМЕТА!D36</f>
        <v>1 т конструкций</v>
      </c>
      <c r="B109">
        <v>26</v>
      </c>
      <c r="C109">
        <v>34</v>
      </c>
      <c r="D109">
        <v>3</v>
      </c>
      <c r="E109">
        <v>0</v>
      </c>
      <c r="F109">
        <v>11202</v>
      </c>
    </row>
    <row r="110" spans="1:6" ht="14.25">
      <c r="A110">
        <f>СМЕТА!D35</f>
        <v>2.5195</v>
      </c>
      <c r="B110">
        <v>26</v>
      </c>
      <c r="C110">
        <v>34</v>
      </c>
      <c r="D110">
        <v>4</v>
      </c>
      <c r="E110">
        <v>0</v>
      </c>
      <c r="F110">
        <v>11202</v>
      </c>
    </row>
    <row r="111" spans="1:6" ht="14.25">
      <c r="A111">
        <f>СМЕТА!E36</f>
        <v>960.7214999999999</v>
      </c>
      <c r="B111">
        <v>26</v>
      </c>
      <c r="C111">
        <v>34</v>
      </c>
      <c r="D111">
        <v>6</v>
      </c>
      <c r="E111">
        <v>0</v>
      </c>
      <c r="F111">
        <v>11202</v>
      </c>
    </row>
    <row r="112" spans="1:6" ht="14.25">
      <c r="A112">
        <f>СМЕТА!F35</f>
        <v>80.8625</v>
      </c>
      <c r="B112">
        <v>26</v>
      </c>
      <c r="C112">
        <v>34</v>
      </c>
      <c r="D112">
        <v>7</v>
      </c>
      <c r="E112">
        <v>0</v>
      </c>
      <c r="F112">
        <v>11202</v>
      </c>
    </row>
    <row r="113" spans="1:6" ht="14.25">
      <c r="A113">
        <f>СМЕТА!F36</f>
        <v>2.0250000000000004</v>
      </c>
      <c r="B113">
        <v>26</v>
      </c>
      <c r="C113">
        <v>34</v>
      </c>
      <c r="D113">
        <v>8</v>
      </c>
      <c r="E113">
        <v>0</v>
      </c>
      <c r="F113">
        <v>11202</v>
      </c>
    </row>
    <row r="114" spans="1:6" ht="14.25">
      <c r="A114">
        <f>СМЕТА!Q35</f>
        <v>108.4335</v>
      </c>
      <c r="B114">
        <v>26</v>
      </c>
      <c r="C114">
        <v>34</v>
      </c>
      <c r="D114">
        <v>9</v>
      </c>
      <c r="E114">
        <v>0</v>
      </c>
      <c r="F114">
        <v>11202</v>
      </c>
    </row>
    <row r="115" spans="1:6" ht="14.25">
      <c r="A115" s="14">
        <f>СМЕТА!Q36</f>
        <v>0.15</v>
      </c>
      <c r="B115">
        <v>26</v>
      </c>
      <c r="C115">
        <v>34</v>
      </c>
      <c r="D115">
        <v>10</v>
      </c>
      <c r="E115">
        <v>0</v>
      </c>
      <c r="F115">
        <v>11202</v>
      </c>
    </row>
    <row r="116" spans="1:6" ht="14.25">
      <c r="A116" s="14">
        <f>СМЕТА!H35</f>
        <v>171.41</v>
      </c>
      <c r="B116">
        <v>26</v>
      </c>
      <c r="C116">
        <v>34</v>
      </c>
      <c r="D116">
        <v>18</v>
      </c>
      <c r="E116">
        <v>0</v>
      </c>
      <c r="F116">
        <v>11202</v>
      </c>
    </row>
    <row r="117" spans="1:6" ht="14.25">
      <c r="A117">
        <f>СМЕТА!A37</f>
        <v>7.1</v>
      </c>
      <c r="B117">
        <v>26</v>
      </c>
      <c r="C117">
        <v>35</v>
      </c>
      <c r="D117">
        <v>0</v>
      </c>
      <c r="E117">
        <v>0</v>
      </c>
      <c r="F117">
        <v>11206</v>
      </c>
    </row>
    <row r="118" spans="1:6" ht="14.25">
      <c r="A118" t="str">
        <f>СМЕТА!B37</f>
        <v>201-9002</v>
      </c>
      <c r="B118">
        <v>26</v>
      </c>
      <c r="C118">
        <v>35</v>
      </c>
      <c r="D118">
        <v>1</v>
      </c>
      <c r="E118">
        <v>0</v>
      </c>
      <c r="F118">
        <v>11206</v>
      </c>
    </row>
    <row r="119" spans="1:6" ht="14.25">
      <c r="A119" t="str">
        <f>СМЕТА!C37</f>
        <v>Конструкции стальные</v>
      </c>
      <c r="B119">
        <v>26</v>
      </c>
      <c r="C119">
        <v>35</v>
      </c>
      <c r="D119">
        <v>2</v>
      </c>
      <c r="E119">
        <v>0</v>
      </c>
      <c r="F119">
        <v>11206</v>
      </c>
    </row>
    <row r="120" spans="1:6" ht="14.25">
      <c r="A120" t="str">
        <f>СМЕТА!D38</f>
        <v>т</v>
      </c>
      <c r="B120">
        <v>26</v>
      </c>
      <c r="C120">
        <v>35</v>
      </c>
      <c r="D120">
        <v>3</v>
      </c>
      <c r="E120">
        <v>0</v>
      </c>
      <c r="F120">
        <v>11206</v>
      </c>
    </row>
    <row r="121" spans="1:6" ht="14.25">
      <c r="A121" s="21">
        <f>СМЕТА!F37</f>
        <v>1</v>
      </c>
      <c r="B121">
        <v>26</v>
      </c>
      <c r="C121">
        <v>35</v>
      </c>
      <c r="D121">
        <v>6</v>
      </c>
      <c r="E121">
        <v>0</v>
      </c>
      <c r="F121">
        <v>11206</v>
      </c>
    </row>
    <row r="122" spans="1:6" ht="14.25">
      <c r="A122">
        <f>СМЕТА!Q37</f>
        <v>0</v>
      </c>
      <c r="B122">
        <v>26</v>
      </c>
      <c r="C122">
        <v>35</v>
      </c>
      <c r="D122">
        <v>8</v>
      </c>
      <c r="E122">
        <v>0</v>
      </c>
      <c r="F122">
        <v>11206</v>
      </c>
    </row>
    <row r="123" spans="1:6" ht="14.25">
      <c r="A123" s="21">
        <f>СМЕТА!H37</f>
        <v>0</v>
      </c>
      <c r="B123">
        <v>26</v>
      </c>
      <c r="C123">
        <v>35</v>
      </c>
      <c r="D123">
        <v>9</v>
      </c>
      <c r="E123">
        <v>0</v>
      </c>
      <c r="F123">
        <v>11206</v>
      </c>
    </row>
    <row r="124" spans="1:6" ht="14.25">
      <c r="A124">
        <f>СМЕТА!A39</f>
        <v>8</v>
      </c>
      <c r="B124">
        <v>26</v>
      </c>
      <c r="C124">
        <v>36</v>
      </c>
      <c r="D124">
        <v>0</v>
      </c>
      <c r="E124">
        <v>0</v>
      </c>
      <c r="F124">
        <v>11202</v>
      </c>
    </row>
    <row r="125" spans="1:6" ht="14.25">
      <c r="A125" t="str">
        <f>СМЕТА!B39</f>
        <v>ФЕР13-03-002-04</v>
      </c>
      <c r="B125">
        <v>26</v>
      </c>
      <c r="C125">
        <v>36</v>
      </c>
      <c r="D125">
        <v>1</v>
      </c>
      <c r="E125">
        <v>0</v>
      </c>
      <c r="F125">
        <v>11202</v>
      </c>
    </row>
    <row r="126" spans="1:6" ht="14.25">
      <c r="A126" t="str">
        <f>СМЕТА!C39</f>
        <v>Огрунтовка металлических поверхностей за один раз грунтовкой ГФ-021</v>
      </c>
      <c r="B126">
        <v>26</v>
      </c>
      <c r="C126">
        <v>36</v>
      </c>
      <c r="D126">
        <v>2</v>
      </c>
      <c r="E126">
        <v>0</v>
      </c>
      <c r="F126">
        <v>11202</v>
      </c>
    </row>
    <row r="127" spans="1:6" ht="14.25">
      <c r="A127" t="str">
        <f>СМЕТА!D40</f>
        <v>100 м2 окрашиваемой поверхности</v>
      </c>
      <c r="B127">
        <v>26</v>
      </c>
      <c r="C127">
        <v>36</v>
      </c>
      <c r="D127">
        <v>3</v>
      </c>
      <c r="E127">
        <v>0</v>
      </c>
      <c r="F127">
        <v>11202</v>
      </c>
    </row>
    <row r="128" spans="1:6" ht="14.25">
      <c r="A128">
        <f>СМЕТА!D39</f>
        <v>3.252</v>
      </c>
      <c r="B128">
        <v>26</v>
      </c>
      <c r="C128">
        <v>36</v>
      </c>
      <c r="D128">
        <v>4</v>
      </c>
      <c r="E128">
        <v>0</v>
      </c>
      <c r="F128">
        <v>11202</v>
      </c>
    </row>
    <row r="129" spans="1:6" ht="14.25">
      <c r="A129">
        <f>СМЕТА!E40</f>
        <v>65.03249999999998</v>
      </c>
      <c r="B129">
        <v>26</v>
      </c>
      <c r="C129">
        <v>36</v>
      </c>
      <c r="D129">
        <v>6</v>
      </c>
      <c r="E129">
        <v>0</v>
      </c>
      <c r="F129">
        <v>11202</v>
      </c>
    </row>
    <row r="130" spans="1:6" ht="14.25">
      <c r="A130">
        <f>СМЕТА!F39</f>
        <v>11.7875</v>
      </c>
      <c r="B130">
        <v>26</v>
      </c>
      <c r="C130">
        <v>36</v>
      </c>
      <c r="D130">
        <v>7</v>
      </c>
      <c r="E130">
        <v>0</v>
      </c>
      <c r="F130">
        <v>11202</v>
      </c>
    </row>
    <row r="131" spans="1:6" ht="14.25">
      <c r="A131">
        <f>СМЕТА!F40</f>
        <v>0.125</v>
      </c>
      <c r="B131">
        <v>26</v>
      </c>
      <c r="C131">
        <v>36</v>
      </c>
      <c r="D131">
        <v>8</v>
      </c>
      <c r="E131">
        <v>0</v>
      </c>
      <c r="F131">
        <v>11202</v>
      </c>
    </row>
    <row r="132" spans="1:6" ht="14.25">
      <c r="A132">
        <f>СМЕТА!Q39</f>
        <v>6.106499999999999</v>
      </c>
      <c r="B132">
        <v>26</v>
      </c>
      <c r="C132">
        <v>36</v>
      </c>
      <c r="D132">
        <v>9</v>
      </c>
      <c r="E132">
        <v>0</v>
      </c>
      <c r="F132">
        <v>11202</v>
      </c>
    </row>
    <row r="133" spans="1:6" ht="14.25">
      <c r="A133">
        <f>СМЕТА!Q40</f>
        <v>0.0125</v>
      </c>
      <c r="B133">
        <v>26</v>
      </c>
      <c r="C133">
        <v>36</v>
      </c>
      <c r="D133">
        <v>10</v>
      </c>
      <c r="E133">
        <v>0</v>
      </c>
      <c r="F133">
        <v>11202</v>
      </c>
    </row>
    <row r="134" spans="1:6" ht="14.25">
      <c r="A134" s="14">
        <f>СМЕТА!H39</f>
        <v>202.72</v>
      </c>
      <c r="B134">
        <v>26</v>
      </c>
      <c r="C134">
        <v>36</v>
      </c>
      <c r="D134">
        <v>18</v>
      </c>
      <c r="E134">
        <v>0</v>
      </c>
      <c r="F134">
        <v>11202</v>
      </c>
    </row>
    <row r="135" spans="1:6" ht="14.25">
      <c r="A135">
        <f>СМЕТА!A41</f>
        <v>9</v>
      </c>
      <c r="B135">
        <v>26</v>
      </c>
      <c r="C135">
        <v>37</v>
      </c>
      <c r="D135">
        <v>0</v>
      </c>
      <c r="E135">
        <v>0</v>
      </c>
      <c r="F135">
        <v>11202</v>
      </c>
    </row>
    <row r="136" spans="1:6" ht="14.25">
      <c r="A136" t="str">
        <f>СМЕТА!B41</f>
        <v>ФЕР15-04-030-04</v>
      </c>
      <c r="B136">
        <v>26</v>
      </c>
      <c r="C136">
        <v>37</v>
      </c>
      <c r="D136">
        <v>1</v>
      </c>
      <c r="E136">
        <v>0</v>
      </c>
      <c r="F136">
        <v>11202</v>
      </c>
    </row>
    <row r="137" spans="1:6" ht="14.25">
      <c r="A137" t="str">
        <f>СМЕТА!C41</f>
        <v>Масляная окраска металлических поверхностей решеток, переплетов, труб диаметром менее 50 мм и т.п., количество окрасок 2</v>
      </c>
      <c r="B137">
        <v>26</v>
      </c>
      <c r="C137">
        <v>37</v>
      </c>
      <c r="D137">
        <v>2</v>
      </c>
      <c r="E137">
        <v>0</v>
      </c>
      <c r="F137">
        <v>11202</v>
      </c>
    </row>
    <row r="138" spans="1:6" ht="14.25">
      <c r="A138" t="str">
        <f>СМЕТА!D42</f>
        <v>100 м2 окрашиваемой поверхности</v>
      </c>
      <c r="B138">
        <v>26</v>
      </c>
      <c r="C138">
        <v>37</v>
      </c>
      <c r="D138">
        <v>3</v>
      </c>
      <c r="E138">
        <v>0</v>
      </c>
      <c r="F138">
        <v>11202</v>
      </c>
    </row>
    <row r="139" spans="1:6" ht="14.25">
      <c r="A139">
        <f>СМЕТА!D41</f>
        <v>3.252</v>
      </c>
      <c r="B139">
        <v>26</v>
      </c>
      <c r="C139">
        <v>37</v>
      </c>
      <c r="D139">
        <v>4</v>
      </c>
      <c r="E139">
        <v>0</v>
      </c>
      <c r="F139">
        <v>11202</v>
      </c>
    </row>
    <row r="140" spans="1:6" ht="14.25">
      <c r="A140">
        <f>СМЕТА!E42</f>
        <v>724.0285</v>
      </c>
      <c r="B140">
        <v>26</v>
      </c>
      <c r="C140">
        <v>37</v>
      </c>
      <c r="D140">
        <v>6</v>
      </c>
      <c r="E140">
        <v>0</v>
      </c>
      <c r="F140">
        <v>11202</v>
      </c>
    </row>
    <row r="141" spans="1:6" ht="14.25">
      <c r="A141">
        <f>СМЕТА!F41</f>
        <v>3.6625</v>
      </c>
      <c r="B141">
        <v>26</v>
      </c>
      <c r="C141">
        <v>37</v>
      </c>
      <c r="D141">
        <v>7</v>
      </c>
      <c r="E141">
        <v>0</v>
      </c>
      <c r="F141">
        <v>11202</v>
      </c>
    </row>
    <row r="142" spans="1:6" ht="14.25">
      <c r="A142" s="14">
        <f>СМЕТА!F42</f>
        <v>0.15</v>
      </c>
      <c r="B142">
        <v>26</v>
      </c>
      <c r="C142">
        <v>37</v>
      </c>
      <c r="D142">
        <v>8</v>
      </c>
      <c r="E142">
        <v>0</v>
      </c>
      <c r="F142">
        <v>11202</v>
      </c>
    </row>
    <row r="143" spans="1:6" ht="14.25">
      <c r="A143">
        <f>СМЕТА!Q41</f>
        <v>81.719</v>
      </c>
      <c r="B143">
        <v>26</v>
      </c>
      <c r="C143">
        <v>37</v>
      </c>
      <c r="D143">
        <v>9</v>
      </c>
      <c r="E143">
        <v>0</v>
      </c>
      <c r="F143">
        <v>11202</v>
      </c>
    </row>
    <row r="144" spans="1:6" ht="14.25">
      <c r="A144">
        <f>СМЕТА!Q42</f>
        <v>0.0125</v>
      </c>
      <c r="B144">
        <v>26</v>
      </c>
      <c r="C144">
        <v>37</v>
      </c>
      <c r="D144">
        <v>10</v>
      </c>
      <c r="E144">
        <v>0</v>
      </c>
      <c r="F144">
        <v>11202</v>
      </c>
    </row>
    <row r="145" spans="1:6" ht="14.25">
      <c r="A145" s="14">
        <f>СМЕТА!H41</f>
        <v>474.96</v>
      </c>
      <c r="B145">
        <v>26</v>
      </c>
      <c r="C145">
        <v>37</v>
      </c>
      <c r="D145">
        <v>18</v>
      </c>
      <c r="E145">
        <v>0</v>
      </c>
      <c r="F145">
        <v>11202</v>
      </c>
    </row>
    <row r="146" spans="1:6" ht="14.25">
      <c r="A146" t="str">
        <f>СМЕТА!A43</f>
        <v>ИТОГО:</v>
      </c>
      <c r="B146">
        <v>26</v>
      </c>
      <c r="C146">
        <v>13</v>
      </c>
      <c r="D146">
        <v>0</v>
      </c>
      <c r="E146">
        <v>0</v>
      </c>
      <c r="F146">
        <v>11203</v>
      </c>
    </row>
    <row r="147" spans="1:6" ht="14.25">
      <c r="A147" t="str">
        <f>СМЕТА!A46</f>
        <v>Наименование и значение множителей</v>
      </c>
      <c r="B147">
        <v>26</v>
      </c>
      <c r="C147">
        <v>38</v>
      </c>
      <c r="D147">
        <v>0</v>
      </c>
      <c r="E147">
        <v>0</v>
      </c>
      <c r="F147">
        <v>100</v>
      </c>
    </row>
    <row r="148" spans="1:6" ht="14.25">
      <c r="A148" t="str">
        <f>СМЕТА!N46</f>
        <v>Значение</v>
      </c>
      <c r="B148">
        <v>26</v>
      </c>
      <c r="C148">
        <v>38</v>
      </c>
      <c r="D148">
        <v>1</v>
      </c>
      <c r="E148">
        <v>0</v>
      </c>
      <c r="F148">
        <v>100</v>
      </c>
    </row>
    <row r="149" spans="1:6" ht="14.25">
      <c r="A149" t="str">
        <f>СМЕТА!R46</f>
        <v>Прямые</v>
      </c>
      <c r="B149">
        <v>26</v>
      </c>
      <c r="C149">
        <v>38</v>
      </c>
      <c r="D149">
        <v>3</v>
      </c>
      <c r="E149">
        <v>0</v>
      </c>
      <c r="F149">
        <v>100</v>
      </c>
    </row>
    <row r="150" spans="1:6" ht="14.25">
      <c r="A150" t="str">
        <f>СМЕТА!A47</f>
        <v>Зарплата</v>
      </c>
      <c r="B150">
        <v>26</v>
      </c>
      <c r="C150">
        <v>39</v>
      </c>
      <c r="D150">
        <v>0</v>
      </c>
      <c r="E150">
        <v>0</v>
      </c>
      <c r="F150">
        <v>102</v>
      </c>
    </row>
    <row r="151" spans="1:6" ht="14.25">
      <c r="A151">
        <f>СМЕТА!N47</f>
        <v>1</v>
      </c>
      <c r="B151">
        <v>26</v>
      </c>
      <c r="C151">
        <v>39</v>
      </c>
      <c r="D151">
        <v>1</v>
      </c>
      <c r="E151">
        <v>0</v>
      </c>
      <c r="F151">
        <v>102</v>
      </c>
    </row>
    <row r="152" spans="1:6" ht="14.25">
      <c r="A152" t="str">
        <f>СМЕТА!A48</f>
        <v>Машины и механизмы</v>
      </c>
      <c r="B152">
        <v>26</v>
      </c>
      <c r="C152">
        <v>40</v>
      </c>
      <c r="D152">
        <v>0</v>
      </c>
      <c r="E152">
        <v>0</v>
      </c>
      <c r="F152">
        <v>102</v>
      </c>
    </row>
    <row r="153" spans="1:6" ht="14.25">
      <c r="A153">
        <f>СМЕТА!N48</f>
        <v>1</v>
      </c>
      <c r="B153">
        <v>26</v>
      </c>
      <c r="C153">
        <v>40</v>
      </c>
      <c r="D153">
        <v>1</v>
      </c>
      <c r="E153">
        <v>0</v>
      </c>
      <c r="F153">
        <v>102</v>
      </c>
    </row>
    <row r="154" spans="1:6" ht="14.25">
      <c r="A154" t="str">
        <f>СМЕТА!A49</f>
        <v>Материалы</v>
      </c>
      <c r="B154">
        <v>26</v>
      </c>
      <c r="C154">
        <v>41</v>
      </c>
      <c r="D154">
        <v>0</v>
      </c>
      <c r="E154">
        <v>0</v>
      </c>
      <c r="F154">
        <v>102</v>
      </c>
    </row>
    <row r="155" spans="1:6" ht="14.25">
      <c r="A155">
        <f>СМЕТА!N49</f>
        <v>1</v>
      </c>
      <c r="B155">
        <v>26</v>
      </c>
      <c r="C155">
        <v>41</v>
      </c>
      <c r="D155">
        <v>1</v>
      </c>
      <c r="E155">
        <v>0</v>
      </c>
      <c r="F155">
        <v>102</v>
      </c>
    </row>
    <row r="156" spans="1:6" ht="14.25">
      <c r="A156" t="str">
        <f>СМЕТА!A50</f>
        <v>Итого по неучтенным материалам</v>
      </c>
      <c r="B156">
        <v>26</v>
      </c>
      <c r="C156">
        <v>42</v>
      </c>
      <c r="D156">
        <v>0</v>
      </c>
      <c r="E156">
        <v>0</v>
      </c>
      <c r="F156">
        <v>103</v>
      </c>
    </row>
    <row r="157" spans="1:6" ht="14.25">
      <c r="A157">
        <f>СМЕТА!N50</f>
        <v>0</v>
      </c>
      <c r="B157">
        <v>26</v>
      </c>
      <c r="C157">
        <v>42</v>
      </c>
      <c r="D157">
        <v>1</v>
      </c>
      <c r="E157">
        <v>0</v>
      </c>
      <c r="F157">
        <v>103</v>
      </c>
    </row>
    <row r="158" spans="1:6" ht="14.25">
      <c r="A158" t="str">
        <f>СМЕТА!A51</f>
        <v>Итого по перевозке</v>
      </c>
      <c r="B158">
        <v>26</v>
      </c>
      <c r="C158">
        <v>43</v>
      </c>
      <c r="D158">
        <v>0</v>
      </c>
      <c r="E158">
        <v>0</v>
      </c>
      <c r="F158">
        <v>103</v>
      </c>
    </row>
    <row r="159" spans="1:6" ht="14.25">
      <c r="A159">
        <f>СМЕТА!N51</f>
        <v>0</v>
      </c>
      <c r="B159">
        <v>26</v>
      </c>
      <c r="C159">
        <v>43</v>
      </c>
      <c r="D159">
        <v>1</v>
      </c>
      <c r="E159">
        <v>0</v>
      </c>
      <c r="F159">
        <v>103</v>
      </c>
    </row>
    <row r="160" spans="1:6" ht="14.25">
      <c r="A160" t="str">
        <f>СМЕТА!A52</f>
        <v>Итого по погрузке/разгрузке</v>
      </c>
      <c r="B160">
        <v>26</v>
      </c>
      <c r="C160">
        <v>44</v>
      </c>
      <c r="D160">
        <v>0</v>
      </c>
      <c r="E160">
        <v>0</v>
      </c>
      <c r="F160">
        <v>103</v>
      </c>
    </row>
    <row r="161" spans="1:6" ht="14.25">
      <c r="A161">
        <f>СМЕТА!N52</f>
        <v>0</v>
      </c>
      <c r="B161">
        <v>26</v>
      </c>
      <c r="C161">
        <v>44</v>
      </c>
      <c r="D161">
        <v>1</v>
      </c>
      <c r="E161">
        <v>0</v>
      </c>
      <c r="F161">
        <v>103</v>
      </c>
    </row>
    <row r="162" spans="1:6" ht="14.25">
      <c r="A162" t="str">
        <f>СМЕТА!A53</f>
        <v>Итого</v>
      </c>
      <c r="B162">
        <v>26</v>
      </c>
      <c r="C162">
        <v>45</v>
      </c>
      <c r="D162">
        <v>0</v>
      </c>
      <c r="E162">
        <v>0</v>
      </c>
      <c r="F162">
        <v>103</v>
      </c>
    </row>
    <row r="163" spans="1:6" ht="14.25">
      <c r="A163">
        <f>СМЕТА!N53</f>
        <v>0</v>
      </c>
      <c r="B163">
        <v>26</v>
      </c>
      <c r="C163">
        <v>45</v>
      </c>
      <c r="D163">
        <v>1</v>
      </c>
      <c r="E163">
        <v>0</v>
      </c>
      <c r="F163">
        <v>103</v>
      </c>
    </row>
    <row r="164" spans="1:6" ht="14.25">
      <c r="A164" t="str">
        <f>СМЕТА!A54</f>
        <v>Защита строительных конструкций и оборудования от коррозии. ремонт (8)</v>
      </c>
      <c r="B164">
        <v>26</v>
      </c>
      <c r="C164">
        <v>46</v>
      </c>
      <c r="D164">
        <v>0</v>
      </c>
      <c r="E164">
        <v>0</v>
      </c>
      <c r="F164">
        <v>104</v>
      </c>
    </row>
    <row r="165" spans="1:6" ht="14.25">
      <c r="A165" t="str">
        <f>СМЕТА!A55</f>
        <v>Накладные расходы</v>
      </c>
      <c r="B165">
        <v>26</v>
      </c>
      <c r="C165">
        <v>47</v>
      </c>
      <c r="D165">
        <v>0</v>
      </c>
      <c r="E165">
        <v>0</v>
      </c>
      <c r="F165">
        <v>102</v>
      </c>
    </row>
    <row r="166" spans="1:6" ht="14.25">
      <c r="A166" s="14">
        <f>СМЕТА!N55</f>
        <v>0.81</v>
      </c>
      <c r="B166">
        <v>26</v>
      </c>
      <c r="C166">
        <v>47</v>
      </c>
      <c r="D166">
        <v>1</v>
      </c>
      <c r="E166">
        <v>0</v>
      </c>
      <c r="F166">
        <v>102</v>
      </c>
    </row>
    <row r="167" spans="1:6" ht="14.25">
      <c r="A167" t="str">
        <f>СМЕТА!A56</f>
        <v>Сметная прибыль</v>
      </c>
      <c r="B167">
        <v>26</v>
      </c>
      <c r="C167">
        <v>48</v>
      </c>
      <c r="D167">
        <v>0</v>
      </c>
      <c r="E167">
        <v>0</v>
      </c>
      <c r="F167">
        <v>102</v>
      </c>
    </row>
    <row r="168" spans="1:6" ht="14.25">
      <c r="A168">
        <f>СМЕТА!N56</f>
        <v>0.6</v>
      </c>
      <c r="B168">
        <v>26</v>
      </c>
      <c r="C168">
        <v>48</v>
      </c>
      <c r="D168">
        <v>1</v>
      </c>
      <c r="E168">
        <v>0</v>
      </c>
      <c r="F168">
        <v>102</v>
      </c>
    </row>
    <row r="169" spans="1:6" ht="14.25">
      <c r="A169" t="str">
        <f>СМЕТА!A57</f>
        <v>Изготовление технологических металлических конструкций в условиях производственных баз. ремонт (3, 4, 5, 6)</v>
      </c>
      <c r="B169">
        <v>26</v>
      </c>
      <c r="C169">
        <v>49</v>
      </c>
      <c r="D169">
        <v>0</v>
      </c>
      <c r="E169">
        <v>0</v>
      </c>
      <c r="F169">
        <v>104</v>
      </c>
    </row>
    <row r="170" spans="1:6" ht="14.25">
      <c r="A170" t="str">
        <f>СМЕТА!A58</f>
        <v>Накладные расходы</v>
      </c>
      <c r="B170">
        <v>26</v>
      </c>
      <c r="C170">
        <v>50</v>
      </c>
      <c r="D170">
        <v>0</v>
      </c>
      <c r="E170">
        <v>0</v>
      </c>
      <c r="F170">
        <v>102</v>
      </c>
    </row>
    <row r="171" spans="1:6" ht="14.25">
      <c r="A171" s="14">
        <f>СМЕТА!N58</f>
        <v>0.66</v>
      </c>
      <c r="B171">
        <v>26</v>
      </c>
      <c r="C171">
        <v>50</v>
      </c>
      <c r="D171">
        <v>1</v>
      </c>
      <c r="E171">
        <v>0</v>
      </c>
      <c r="F171">
        <v>102</v>
      </c>
    </row>
    <row r="172" spans="1:6" ht="14.25">
      <c r="A172" t="str">
        <f>СМЕТА!A59</f>
        <v>Сметная прибыль</v>
      </c>
      <c r="B172">
        <v>26</v>
      </c>
      <c r="C172">
        <v>51</v>
      </c>
      <c r="D172">
        <v>0</v>
      </c>
      <c r="E172">
        <v>0</v>
      </c>
      <c r="F172">
        <v>102</v>
      </c>
    </row>
    <row r="173" spans="1:6" ht="14.25">
      <c r="A173">
        <f>СМЕТА!N59</f>
        <v>0.5</v>
      </c>
      <c r="B173">
        <v>26</v>
      </c>
      <c r="C173">
        <v>51</v>
      </c>
      <c r="D173">
        <v>1</v>
      </c>
      <c r="E173">
        <v>0</v>
      </c>
      <c r="F173">
        <v>102</v>
      </c>
    </row>
    <row r="174" spans="1:6" ht="14.25">
      <c r="A174" t="str">
        <f>СМЕТА!A60</f>
        <v>Отделочные работы. ремонт (9)</v>
      </c>
      <c r="B174">
        <v>26</v>
      </c>
      <c r="C174">
        <v>52</v>
      </c>
      <c r="D174">
        <v>0</v>
      </c>
      <c r="E174">
        <v>0</v>
      </c>
      <c r="F174">
        <v>104</v>
      </c>
    </row>
    <row r="175" spans="1:6" ht="14.25">
      <c r="A175" t="str">
        <f>СМЕТА!A61</f>
        <v>Накладные расходы</v>
      </c>
      <c r="B175">
        <v>26</v>
      </c>
      <c r="C175">
        <v>53</v>
      </c>
      <c r="D175">
        <v>0</v>
      </c>
      <c r="E175">
        <v>0</v>
      </c>
      <c r="F175">
        <v>102</v>
      </c>
    </row>
    <row r="176" spans="1:6" ht="14.25">
      <c r="A176" s="14">
        <f>СМЕТА!N61</f>
        <v>0.95</v>
      </c>
      <c r="B176">
        <v>26</v>
      </c>
      <c r="C176">
        <v>53</v>
      </c>
      <c r="D176">
        <v>1</v>
      </c>
      <c r="E176">
        <v>0</v>
      </c>
      <c r="F176">
        <v>102</v>
      </c>
    </row>
    <row r="177" spans="1:6" ht="14.25">
      <c r="A177" t="str">
        <f>СМЕТА!A62</f>
        <v>Сметная прибыль</v>
      </c>
      <c r="B177">
        <v>26</v>
      </c>
      <c r="C177">
        <v>54</v>
      </c>
      <c r="D177">
        <v>0</v>
      </c>
      <c r="E177">
        <v>0</v>
      </c>
      <c r="F177">
        <v>102</v>
      </c>
    </row>
    <row r="178" spans="1:6" ht="14.25">
      <c r="A178" s="14">
        <f>СМЕТА!N62</f>
        <v>0.47</v>
      </c>
      <c r="B178">
        <v>26</v>
      </c>
      <c r="C178">
        <v>54</v>
      </c>
      <c r="D178">
        <v>1</v>
      </c>
      <c r="E178">
        <v>0</v>
      </c>
      <c r="F178">
        <v>102</v>
      </c>
    </row>
    <row r="179" spans="1:6" ht="14.25">
      <c r="A179" t="str">
        <f>СМЕТА!A63</f>
        <v>Строительные металлические конструкции. ремонт (1, 2, 7)</v>
      </c>
      <c r="B179">
        <v>26</v>
      </c>
      <c r="C179">
        <v>55</v>
      </c>
      <c r="D179">
        <v>0</v>
      </c>
      <c r="E179">
        <v>0</v>
      </c>
      <c r="F179">
        <v>104</v>
      </c>
    </row>
    <row r="180" spans="1:6" ht="14.25">
      <c r="A180" t="str">
        <f>СМЕТА!A64</f>
        <v>Накладные расходы</v>
      </c>
      <c r="B180">
        <v>26</v>
      </c>
      <c r="C180">
        <v>56</v>
      </c>
      <c r="D180">
        <v>0</v>
      </c>
      <c r="E180">
        <v>0</v>
      </c>
      <c r="F180">
        <v>102</v>
      </c>
    </row>
    <row r="181" spans="1:6" ht="14.25">
      <c r="A181" s="14">
        <f>СМЕТА!N64</f>
        <v>0.81</v>
      </c>
      <c r="B181">
        <v>26</v>
      </c>
      <c r="C181">
        <v>56</v>
      </c>
      <c r="D181">
        <v>1</v>
      </c>
      <c r="E181">
        <v>0</v>
      </c>
      <c r="F181">
        <v>102</v>
      </c>
    </row>
    <row r="182" spans="1:6" ht="14.25">
      <c r="A182" t="str">
        <f>СМЕТА!A65</f>
        <v>Сметная прибыль</v>
      </c>
      <c r="B182">
        <v>26</v>
      </c>
      <c r="C182">
        <v>57</v>
      </c>
      <c r="D182">
        <v>0</v>
      </c>
      <c r="E182">
        <v>0</v>
      </c>
      <c r="F182">
        <v>102</v>
      </c>
    </row>
    <row r="183" spans="1:6" ht="14.25">
      <c r="A183" s="14">
        <f>СМЕТА!N65</f>
        <v>0.72</v>
      </c>
      <c r="B183">
        <v>26</v>
      </c>
      <c r="C183">
        <v>57</v>
      </c>
      <c r="D183">
        <v>1</v>
      </c>
      <c r="E183">
        <v>0</v>
      </c>
      <c r="F183">
        <v>102</v>
      </c>
    </row>
    <row r="184" spans="1:6" ht="14.25">
      <c r="A184" t="str">
        <f>СМЕТА!A66</f>
        <v>Итого Накладные расходы</v>
      </c>
      <c r="B184">
        <v>26</v>
      </c>
      <c r="C184">
        <v>58</v>
      </c>
      <c r="D184">
        <v>0</v>
      </c>
      <c r="E184">
        <v>0</v>
      </c>
      <c r="F184">
        <v>102</v>
      </c>
    </row>
    <row r="185" spans="1:6" ht="14.25">
      <c r="A185">
        <f>СМЕТА!N66</f>
        <v>1</v>
      </c>
      <c r="B185">
        <v>26</v>
      </c>
      <c r="C185">
        <v>58</v>
      </c>
      <c r="D185">
        <v>1</v>
      </c>
      <c r="E185">
        <v>0</v>
      </c>
      <c r="F185">
        <v>102</v>
      </c>
    </row>
    <row r="186" spans="1:6" ht="14.25">
      <c r="A186" t="str">
        <f>СМЕТА!A67</f>
        <v>Итого Сметная прибыль</v>
      </c>
      <c r="B186">
        <v>26</v>
      </c>
      <c r="C186">
        <v>59</v>
      </c>
      <c r="D186">
        <v>0</v>
      </c>
      <c r="E186">
        <v>0</v>
      </c>
      <c r="F186">
        <v>102</v>
      </c>
    </row>
    <row r="187" spans="1:6" ht="14.25">
      <c r="A187">
        <f>СМЕТА!N67</f>
        <v>1</v>
      </c>
      <c r="B187">
        <v>26</v>
      </c>
      <c r="C187">
        <v>59</v>
      </c>
      <c r="D187">
        <v>1</v>
      </c>
      <c r="E187">
        <v>0</v>
      </c>
      <c r="F187">
        <v>102</v>
      </c>
    </row>
    <row r="188" spans="1:6" ht="14.25">
      <c r="A188" t="str">
        <f>СМЕТА!A68</f>
        <v>Итого</v>
      </c>
      <c r="B188">
        <v>26</v>
      </c>
      <c r="C188">
        <v>60</v>
      </c>
      <c r="D188">
        <v>0</v>
      </c>
      <c r="E188">
        <v>0</v>
      </c>
      <c r="F188">
        <v>103</v>
      </c>
    </row>
    <row r="189" spans="1:6" ht="14.25">
      <c r="A189">
        <f>СМЕТА!N68</f>
        <v>0</v>
      </c>
      <c r="B189">
        <v>26</v>
      </c>
      <c r="C189">
        <v>60</v>
      </c>
      <c r="D189">
        <v>1</v>
      </c>
      <c r="E189">
        <v>0</v>
      </c>
      <c r="F189">
        <v>103</v>
      </c>
    </row>
    <row r="190" spans="1:6" ht="14.25">
      <c r="A190" t="str">
        <f>СМЕТА!A69</f>
        <v>Индекс СМР</v>
      </c>
      <c r="B190">
        <v>26</v>
      </c>
      <c r="C190">
        <v>61</v>
      </c>
      <c r="D190">
        <v>0</v>
      </c>
      <c r="E190">
        <v>0</v>
      </c>
      <c r="F190">
        <v>102</v>
      </c>
    </row>
    <row r="191" spans="1:6" ht="14.25">
      <c r="A191" s="14">
        <f>СМЕТА!N69</f>
        <v>4.91</v>
      </c>
      <c r="B191">
        <v>26</v>
      </c>
      <c r="C191">
        <v>61</v>
      </c>
      <c r="D191">
        <v>1</v>
      </c>
      <c r="E191">
        <v>0</v>
      </c>
      <c r="F191">
        <v>102</v>
      </c>
    </row>
    <row r="192" spans="1:6" ht="14.25">
      <c r="A192" t="str">
        <f>СМЕТА!A70</f>
        <v>Итого</v>
      </c>
      <c r="B192">
        <v>26</v>
      </c>
      <c r="C192">
        <v>62</v>
      </c>
      <c r="D192">
        <v>0</v>
      </c>
      <c r="E192">
        <v>0</v>
      </c>
      <c r="F192">
        <v>103</v>
      </c>
    </row>
    <row r="193" spans="1:6" ht="14.25">
      <c r="A193">
        <f>СМЕТА!N70</f>
        <v>0</v>
      </c>
      <c r="B193">
        <v>26</v>
      </c>
      <c r="C193">
        <v>62</v>
      </c>
      <c r="D193">
        <v>1</v>
      </c>
      <c r="E193">
        <v>0</v>
      </c>
      <c r="F193">
        <v>103</v>
      </c>
    </row>
    <row r="194" spans="1:6" ht="14.25">
      <c r="A194" t="str">
        <f>СМЕТА!A71</f>
        <v>Временные здания и сооружения</v>
      </c>
      <c r="B194">
        <v>26</v>
      </c>
      <c r="C194">
        <v>63</v>
      </c>
      <c r="D194">
        <v>0</v>
      </c>
      <c r="E194">
        <v>0</v>
      </c>
      <c r="F194">
        <v>102</v>
      </c>
    </row>
    <row r="195" spans="1:6" ht="14.25">
      <c r="A195">
        <f>СМЕТА!N71</f>
        <v>0</v>
      </c>
      <c r="B195">
        <v>26</v>
      </c>
      <c r="C195">
        <v>63</v>
      </c>
      <c r="D195">
        <v>1</v>
      </c>
      <c r="E195">
        <v>0</v>
      </c>
      <c r="F195">
        <v>102</v>
      </c>
    </row>
    <row r="196" spans="1:6" ht="14.25">
      <c r="A196" t="str">
        <f>СМЕТА!A72</f>
        <v>Итого</v>
      </c>
      <c r="B196">
        <v>26</v>
      </c>
      <c r="C196">
        <v>64</v>
      </c>
      <c r="D196">
        <v>0</v>
      </c>
      <c r="E196">
        <v>0</v>
      </c>
      <c r="F196">
        <v>103</v>
      </c>
    </row>
    <row r="197" spans="1:6" ht="14.25">
      <c r="A197">
        <f>СМЕТА!N72</f>
        <v>0</v>
      </c>
      <c r="B197">
        <v>26</v>
      </c>
      <c r="C197">
        <v>64</v>
      </c>
      <c r="D197">
        <v>1</v>
      </c>
      <c r="E197">
        <v>0</v>
      </c>
      <c r="F197">
        <v>103</v>
      </c>
    </row>
    <row r="198" spans="1:6" ht="14.25">
      <c r="A198" t="str">
        <f>СМЕТА!A73</f>
        <v>Зимнее удорожание</v>
      </c>
      <c r="B198">
        <v>26</v>
      </c>
      <c r="C198">
        <v>65</v>
      </c>
      <c r="D198">
        <v>0</v>
      </c>
      <c r="E198">
        <v>0</v>
      </c>
      <c r="F198">
        <v>102</v>
      </c>
    </row>
    <row r="199" spans="1:6" ht="14.25">
      <c r="A199">
        <f>СМЕТА!N73</f>
        <v>0</v>
      </c>
      <c r="B199">
        <v>26</v>
      </c>
      <c r="C199">
        <v>65</v>
      </c>
      <c r="D199">
        <v>1</v>
      </c>
      <c r="E199">
        <v>0</v>
      </c>
      <c r="F199">
        <v>102</v>
      </c>
    </row>
    <row r="200" spans="1:6" ht="14.25">
      <c r="A200" t="str">
        <f>СМЕТА!A74</f>
        <v>Итого</v>
      </c>
      <c r="B200">
        <v>26</v>
      </c>
      <c r="C200">
        <v>66</v>
      </c>
      <c r="D200">
        <v>0</v>
      </c>
      <c r="E200">
        <v>0</v>
      </c>
      <c r="F200">
        <v>103</v>
      </c>
    </row>
    <row r="201" spans="1:6" ht="14.25">
      <c r="A201">
        <f>СМЕТА!N74</f>
        <v>0</v>
      </c>
      <c r="B201">
        <v>26</v>
      </c>
      <c r="C201">
        <v>66</v>
      </c>
      <c r="D201">
        <v>1</v>
      </c>
      <c r="E201">
        <v>0</v>
      </c>
      <c r="F201">
        <v>103</v>
      </c>
    </row>
    <row r="202" spans="1:6" ht="14.25">
      <c r="A202" t="str">
        <f>СМЕТА!A75</f>
        <v>Непредвиденные расходы</v>
      </c>
      <c r="B202">
        <v>26</v>
      </c>
      <c r="C202">
        <v>67</v>
      </c>
      <c r="D202">
        <v>0</v>
      </c>
      <c r="E202">
        <v>0</v>
      </c>
      <c r="F202">
        <v>102</v>
      </c>
    </row>
    <row r="203" spans="1:6" ht="14.25">
      <c r="A203">
        <f>СМЕТА!N75</f>
        <v>0</v>
      </c>
      <c r="B203">
        <v>26</v>
      </c>
      <c r="C203">
        <v>67</v>
      </c>
      <c r="D203">
        <v>1</v>
      </c>
      <c r="E203">
        <v>0</v>
      </c>
      <c r="F203">
        <v>102</v>
      </c>
    </row>
    <row r="204" spans="1:6" ht="14.25">
      <c r="A204" t="str">
        <f>СМЕТА!A76</f>
        <v>Итого</v>
      </c>
      <c r="B204">
        <v>26</v>
      </c>
      <c r="C204">
        <v>68</v>
      </c>
      <c r="D204">
        <v>0</v>
      </c>
      <c r="E204">
        <v>0</v>
      </c>
      <c r="F204">
        <v>103</v>
      </c>
    </row>
    <row r="205" spans="1:6" ht="14.25">
      <c r="A205">
        <f>СМЕТА!N76</f>
        <v>0</v>
      </c>
      <c r="B205">
        <v>26</v>
      </c>
      <c r="C205">
        <v>68</v>
      </c>
      <c r="D205">
        <v>1</v>
      </c>
      <c r="E205">
        <v>0</v>
      </c>
      <c r="F205">
        <v>103</v>
      </c>
    </row>
    <row r="206" spans="1:6" ht="14.25">
      <c r="A206" t="str">
        <f>СМЕТА!A77</f>
        <v>НДС</v>
      </c>
      <c r="B206">
        <v>26</v>
      </c>
      <c r="C206">
        <v>69</v>
      </c>
      <c r="D206">
        <v>0</v>
      </c>
      <c r="E206">
        <v>0</v>
      </c>
      <c r="F206">
        <v>102</v>
      </c>
    </row>
    <row r="207" spans="1:6" ht="14.25">
      <c r="A207" s="30">
        <f>СМЕТА!N77</f>
        <v>0.18</v>
      </c>
      <c r="B207">
        <v>26</v>
      </c>
      <c r="C207">
        <v>69</v>
      </c>
      <c r="D207">
        <v>1</v>
      </c>
      <c r="E207">
        <v>0</v>
      </c>
      <c r="F207">
        <v>102</v>
      </c>
    </row>
    <row r="208" spans="1:6" ht="14.25">
      <c r="A208" t="str">
        <f>СМЕТА!A78</f>
        <v>Итого</v>
      </c>
      <c r="B208">
        <v>26</v>
      </c>
      <c r="C208">
        <v>70</v>
      </c>
      <c r="D208">
        <v>0</v>
      </c>
      <c r="E208">
        <v>0</v>
      </c>
      <c r="F208">
        <v>103</v>
      </c>
    </row>
    <row r="209" spans="1:6" ht="14.25">
      <c r="A209">
        <f>СМЕТА!N78</f>
        <v>0</v>
      </c>
      <c r="B209">
        <v>26</v>
      </c>
      <c r="C209">
        <v>70</v>
      </c>
      <c r="D209">
        <v>1</v>
      </c>
      <c r="E209">
        <v>0</v>
      </c>
      <c r="F209">
        <v>103</v>
      </c>
    </row>
    <row r="210" spans="1:6" ht="14.25">
      <c r="A210" t="str">
        <f>СМЕТА!A80</f>
        <v>СОСТАВИЛ</v>
      </c>
      <c r="B210">
        <v>26</v>
      </c>
      <c r="C210">
        <v>15</v>
      </c>
      <c r="D210">
        <v>0</v>
      </c>
      <c r="E210">
        <v>0</v>
      </c>
      <c r="F210">
        <v>2000</v>
      </c>
    </row>
    <row r="211" spans="1:6" ht="14.25">
      <c r="A211">
        <f>СМЕТА!C80</f>
        <v>0</v>
      </c>
      <c r="B211">
        <v>26</v>
      </c>
      <c r="C211">
        <v>15</v>
      </c>
      <c r="D211">
        <v>1</v>
      </c>
      <c r="E211">
        <v>0</v>
      </c>
      <c r="F211">
        <v>2000</v>
      </c>
    </row>
    <row r="212" spans="1:6" ht="14.25">
      <c r="A212">
        <f>СМЕТА!L80</f>
        <v>0</v>
      </c>
      <c r="B212">
        <v>26</v>
      </c>
      <c r="C212">
        <v>15</v>
      </c>
      <c r="D212">
        <v>2</v>
      </c>
      <c r="E212">
        <v>0</v>
      </c>
      <c r="F212">
        <v>2000</v>
      </c>
    </row>
    <row r="213" spans="1:6" ht="14.25">
      <c r="A213" t="str">
        <f>СМЕТА!A81</f>
        <v>ПРОВЕРИЛ</v>
      </c>
      <c r="B213">
        <v>26</v>
      </c>
      <c r="C213">
        <v>15</v>
      </c>
      <c r="D213">
        <v>3</v>
      </c>
      <c r="E213">
        <v>0</v>
      </c>
      <c r="F213">
        <v>2000</v>
      </c>
    </row>
    <row r="214" spans="1:6" ht="14.25">
      <c r="A214">
        <f>СМЕТА!C81</f>
        <v>0</v>
      </c>
      <c r="B214">
        <v>26</v>
      </c>
      <c r="C214">
        <v>15</v>
      </c>
      <c r="D214">
        <v>4</v>
      </c>
      <c r="E214">
        <v>0</v>
      </c>
      <c r="F214">
        <v>2000</v>
      </c>
    </row>
    <row r="215" spans="1:6" ht="14.25">
      <c r="A215">
        <f>СМЕТА!L81</f>
        <v>0</v>
      </c>
      <c r="B215">
        <v>26</v>
      </c>
      <c r="C215">
        <v>15</v>
      </c>
      <c r="D215">
        <v>5</v>
      </c>
      <c r="E215">
        <v>0</v>
      </c>
      <c r="F215">
        <v>2000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zoomScale="85" zoomScaleNormal="85" zoomScalePageLayoutView="0" workbookViewId="0" topLeftCell="A13">
      <selection activeCell="D24" sqref="D24:I25"/>
    </sheetView>
  </sheetViews>
  <sheetFormatPr defaultColWidth="9.140625" defaultRowHeight="15"/>
  <cols>
    <col min="1" max="1" width="6.00390625" style="0" customWidth="1"/>
    <col min="2" max="2" width="0.13671875" style="0" customWidth="1"/>
    <col min="3" max="3" width="11.421875" style="0" customWidth="1"/>
    <col min="4" max="4" width="3.28125" style="0" customWidth="1"/>
    <col min="5" max="5" width="2.8515625" style="0" customWidth="1"/>
    <col min="6" max="6" width="23.421875" style="0" customWidth="1"/>
    <col min="7" max="7" width="4.8515625" style="0" customWidth="1"/>
    <col min="8" max="8" width="9.00390625" style="0" customWidth="1"/>
    <col min="9" max="9" width="2.57421875" style="0" customWidth="1"/>
    <col min="10" max="10" width="7.00390625" style="0" customWidth="1"/>
    <col min="11" max="11" width="1.7109375" style="0" customWidth="1"/>
    <col min="12" max="12" width="4.00390625" style="0" customWidth="1"/>
    <col min="13" max="13" width="6.28125" style="0" customWidth="1"/>
    <col min="14" max="14" width="4.421875" style="0" customWidth="1"/>
    <col min="15" max="16" width="3.421875" style="0" customWidth="1"/>
    <col min="17" max="17" width="4.7109375" style="0" customWidth="1"/>
    <col min="18" max="19" width="3.00390625" style="0" customWidth="1"/>
    <col min="20" max="20" width="2.8515625" style="0" customWidth="1"/>
    <col min="21" max="21" width="3.421875" style="0" customWidth="1"/>
    <col min="22" max="22" width="2.57421875" style="0" customWidth="1"/>
    <col min="23" max="23" width="0.85546875" style="0" customWidth="1"/>
    <col min="24" max="24" width="5.00390625" style="0" customWidth="1"/>
    <col min="25" max="25" width="3.57421875" style="0" customWidth="1"/>
    <col min="26" max="26" width="3.28125" style="0" customWidth="1"/>
    <col min="27" max="27" width="7.421875" style="0" customWidth="1"/>
    <col min="28" max="28" width="2.140625" style="0" customWidth="1"/>
    <col min="29" max="29" width="1.421875" style="0" customWidth="1"/>
    <col min="30" max="30" width="7.8515625" style="0" customWidth="1"/>
    <col min="31" max="31" width="0.71875" style="0" customWidth="1"/>
    <col min="32" max="32" width="9.7109375" style="0" customWidth="1"/>
  </cols>
  <sheetData>
    <row r="1" spans="1:32" ht="12.75" customHeight="1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12.75" customHeight="1">
      <c r="A2" s="45" t="s">
        <v>91</v>
      </c>
      <c r="B2" s="45"/>
      <c r="C2" s="45"/>
      <c r="D2" s="45"/>
      <c r="E2" s="45"/>
      <c r="F2" s="45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5" t="s">
        <v>93</v>
      </c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2" ht="12.75" customHeight="1">
      <c r="A3" s="44" t="s">
        <v>100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 t="s">
        <v>101</v>
      </c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ht="12.75" customHeight="1">
      <c r="A4" s="44" t="s">
        <v>100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 t="s">
        <v>101</v>
      </c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1:32" ht="12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1:32" ht="12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2" ht="12.75" customHeight="1">
      <c r="A8" s="45" t="s">
        <v>96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ht="12.75" customHeight="1" thickBot="1">
      <c r="A9" s="45" t="s">
        <v>95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ht="42.75" customHeight="1" thickBot="1">
      <c r="A10" s="52" t="s">
        <v>8</v>
      </c>
      <c r="B10" s="52" t="s">
        <v>9</v>
      </c>
      <c r="C10" s="62"/>
      <c r="D10" s="52" t="s">
        <v>10</v>
      </c>
      <c r="E10" s="62"/>
      <c r="F10" s="62"/>
      <c r="G10" s="62"/>
      <c r="H10" s="62"/>
      <c r="I10" s="62"/>
      <c r="J10" s="52" t="s">
        <v>11</v>
      </c>
      <c r="K10" s="62"/>
      <c r="L10" s="62"/>
      <c r="M10" s="52" t="s">
        <v>13</v>
      </c>
      <c r="N10" s="62"/>
      <c r="O10" s="62"/>
      <c r="P10" s="62"/>
      <c r="Q10" s="62"/>
      <c r="R10" s="52" t="s">
        <v>18</v>
      </c>
      <c r="S10" s="62"/>
      <c r="T10" s="62"/>
      <c r="U10" s="62"/>
      <c r="V10" s="62"/>
      <c r="W10" s="62"/>
      <c r="X10" s="62"/>
      <c r="Y10" s="62"/>
      <c r="Z10" s="62"/>
      <c r="AA10" s="62"/>
      <c r="AB10" s="52" t="s">
        <v>19</v>
      </c>
      <c r="AC10" s="62"/>
      <c r="AD10" s="62"/>
      <c r="AE10" s="62"/>
      <c r="AF10" s="53"/>
    </row>
    <row r="11" spans="1:32" ht="11.25" customHeight="1">
      <c r="A11" s="67"/>
      <c r="B11" s="67"/>
      <c r="C11" s="143"/>
      <c r="D11" s="67"/>
      <c r="E11" s="143"/>
      <c r="F11" s="143"/>
      <c r="G11" s="143"/>
      <c r="H11" s="143"/>
      <c r="I11" s="143"/>
      <c r="J11" s="67"/>
      <c r="K11" s="143"/>
      <c r="L11" s="143"/>
      <c r="M11" s="52" t="s">
        <v>14</v>
      </c>
      <c r="N11" s="62"/>
      <c r="O11" s="52" t="s">
        <v>16</v>
      </c>
      <c r="P11" s="62"/>
      <c r="Q11" s="62"/>
      <c r="R11" s="52" t="s">
        <v>14</v>
      </c>
      <c r="S11" s="62"/>
      <c r="T11" s="62"/>
      <c r="U11" s="62"/>
      <c r="V11" s="52" t="s">
        <v>15</v>
      </c>
      <c r="W11" s="62"/>
      <c r="X11" s="62"/>
      <c r="Y11" s="62"/>
      <c r="Z11" s="52" t="s">
        <v>16</v>
      </c>
      <c r="AA11" s="62"/>
      <c r="AB11" s="52" t="s">
        <v>20</v>
      </c>
      <c r="AC11" s="62"/>
      <c r="AD11" s="62"/>
      <c r="AE11" s="62"/>
      <c r="AF11" s="53"/>
    </row>
    <row r="12" spans="1:32" ht="13.5" customHeight="1" thickBot="1">
      <c r="A12" s="67"/>
      <c r="B12" s="67"/>
      <c r="C12" s="143"/>
      <c r="D12" s="67"/>
      <c r="E12" s="143"/>
      <c r="F12" s="143"/>
      <c r="G12" s="143"/>
      <c r="H12" s="143"/>
      <c r="I12" s="143"/>
      <c r="J12" s="67" t="s">
        <v>12</v>
      </c>
      <c r="K12" s="143"/>
      <c r="L12" s="143"/>
      <c r="M12" s="67"/>
      <c r="N12" s="143"/>
      <c r="O12" s="67"/>
      <c r="P12" s="143"/>
      <c r="Q12" s="143"/>
      <c r="R12" s="67"/>
      <c r="S12" s="143"/>
      <c r="T12" s="143"/>
      <c r="U12" s="143"/>
      <c r="V12" s="67"/>
      <c r="W12" s="143"/>
      <c r="X12" s="143"/>
      <c r="Y12" s="143"/>
      <c r="Z12" s="67"/>
      <c r="AA12" s="143"/>
      <c r="AB12" s="67"/>
      <c r="AC12" s="143"/>
      <c r="AD12" s="143"/>
      <c r="AE12" s="143"/>
      <c r="AF12" s="68"/>
    </row>
    <row r="13" spans="1:32" ht="29.25" customHeight="1" thickBot="1">
      <c r="A13" s="54"/>
      <c r="B13" s="54"/>
      <c r="C13" s="63"/>
      <c r="D13" s="54"/>
      <c r="E13" s="63"/>
      <c r="F13" s="63"/>
      <c r="G13" s="63"/>
      <c r="H13" s="63"/>
      <c r="I13" s="63"/>
      <c r="J13" s="54"/>
      <c r="K13" s="63"/>
      <c r="L13" s="63"/>
      <c r="M13" s="49" t="s">
        <v>15</v>
      </c>
      <c r="N13" s="50"/>
      <c r="O13" s="49" t="s">
        <v>17</v>
      </c>
      <c r="P13" s="50"/>
      <c r="Q13" s="50"/>
      <c r="R13" s="54"/>
      <c r="S13" s="63"/>
      <c r="T13" s="63"/>
      <c r="U13" s="63"/>
      <c r="V13" s="54"/>
      <c r="W13" s="63"/>
      <c r="X13" s="63"/>
      <c r="Y13" s="63"/>
      <c r="Z13" s="49" t="s">
        <v>17</v>
      </c>
      <c r="AA13" s="50"/>
      <c r="AB13" s="49" t="s">
        <v>21</v>
      </c>
      <c r="AC13" s="50"/>
      <c r="AD13" s="50"/>
      <c r="AE13" s="49" t="s">
        <v>14</v>
      </c>
      <c r="AF13" s="51"/>
    </row>
    <row r="14" spans="1:32" ht="12.75" customHeight="1">
      <c r="A14" s="64" t="s">
        <v>97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6"/>
    </row>
    <row r="15" spans="1:32" ht="12.75" customHeight="1">
      <c r="A15" s="7">
        <v>1</v>
      </c>
      <c r="B15" s="56">
        <v>2</v>
      </c>
      <c r="C15" s="80"/>
      <c r="D15" s="56">
        <v>3</v>
      </c>
      <c r="E15" s="80"/>
      <c r="F15" s="80"/>
      <c r="G15" s="80"/>
      <c r="H15" s="80"/>
      <c r="I15" s="80"/>
      <c r="J15" s="56">
        <v>4</v>
      </c>
      <c r="K15" s="80"/>
      <c r="L15" s="80"/>
      <c r="M15" s="56">
        <v>5</v>
      </c>
      <c r="N15" s="80"/>
      <c r="O15" s="56">
        <v>6</v>
      </c>
      <c r="P15" s="80"/>
      <c r="Q15" s="80"/>
      <c r="R15" s="56">
        <v>7</v>
      </c>
      <c r="S15" s="80"/>
      <c r="T15" s="80"/>
      <c r="U15" s="80"/>
      <c r="V15" s="56">
        <v>8</v>
      </c>
      <c r="W15" s="80"/>
      <c r="X15" s="80"/>
      <c r="Y15" s="80"/>
      <c r="Z15" s="56">
        <v>9</v>
      </c>
      <c r="AA15" s="80"/>
      <c r="AB15" s="56">
        <v>10</v>
      </c>
      <c r="AC15" s="80"/>
      <c r="AD15" s="80"/>
      <c r="AE15" s="56">
        <v>11</v>
      </c>
      <c r="AF15" s="57"/>
    </row>
    <row r="16" spans="1:32" ht="12.75" customHeight="1">
      <c r="A16" s="109">
        <v>1.1</v>
      </c>
      <c r="B16" s="58" t="s">
        <v>28</v>
      </c>
      <c r="C16" s="137"/>
      <c r="D16" s="81" t="s">
        <v>29</v>
      </c>
      <c r="E16" s="82"/>
      <c r="F16" s="82"/>
      <c r="G16" s="82"/>
      <c r="H16" s="82"/>
      <c r="I16" s="83"/>
      <c r="J16" s="130">
        <v>1.5747</v>
      </c>
      <c r="K16" s="131"/>
      <c r="L16" s="138"/>
      <c r="M16" s="126">
        <f>O16*4.91*1.18</f>
        <v>35574.80107</v>
      </c>
      <c r="N16" s="139"/>
      <c r="O16" s="95">
        <v>6140.15</v>
      </c>
      <c r="P16" s="96"/>
      <c r="Q16" s="141"/>
      <c r="R16" s="126">
        <f>J16*M16</f>
        <v>56019.639244929</v>
      </c>
      <c r="S16" s="127"/>
      <c r="T16" s="127"/>
      <c r="U16" s="139"/>
      <c r="V16" s="81"/>
      <c r="W16" s="82"/>
      <c r="X16" s="82"/>
      <c r="Y16" s="83"/>
      <c r="Z16" s="81"/>
      <c r="AA16" s="83"/>
      <c r="AB16" s="81"/>
      <c r="AC16" s="82"/>
      <c r="AD16" s="83"/>
      <c r="AE16" s="81"/>
      <c r="AF16" s="83"/>
    </row>
    <row r="17" spans="1:32" ht="12.75" customHeight="1">
      <c r="A17" s="110"/>
      <c r="B17" s="59"/>
      <c r="C17" s="136"/>
      <c r="D17" s="84"/>
      <c r="E17" s="85"/>
      <c r="F17" s="85"/>
      <c r="G17" s="85"/>
      <c r="H17" s="85"/>
      <c r="I17" s="86"/>
      <c r="J17" s="59" t="s">
        <v>30</v>
      </c>
      <c r="K17" s="100"/>
      <c r="L17" s="136"/>
      <c r="M17" s="128"/>
      <c r="N17" s="140"/>
      <c r="O17" s="97"/>
      <c r="P17" s="98"/>
      <c r="Q17" s="142"/>
      <c r="R17" s="128"/>
      <c r="S17" s="129"/>
      <c r="T17" s="129"/>
      <c r="U17" s="140"/>
      <c r="V17" s="84"/>
      <c r="W17" s="85"/>
      <c r="X17" s="85"/>
      <c r="Y17" s="86"/>
      <c r="Z17" s="84"/>
      <c r="AA17" s="86"/>
      <c r="AB17" s="84"/>
      <c r="AC17" s="85"/>
      <c r="AD17" s="86"/>
      <c r="AE17" s="84"/>
      <c r="AF17" s="86"/>
    </row>
    <row r="18" spans="1:32" ht="12.75" customHeight="1">
      <c r="A18" s="58">
        <v>2.1</v>
      </c>
      <c r="B18" s="58" t="s">
        <v>28</v>
      </c>
      <c r="C18" s="99"/>
      <c r="D18" s="81" t="s">
        <v>29</v>
      </c>
      <c r="E18" s="82"/>
      <c r="F18" s="82"/>
      <c r="G18" s="82"/>
      <c r="H18" s="82"/>
      <c r="I18" s="82"/>
      <c r="J18" s="105">
        <v>0</v>
      </c>
      <c r="K18" s="134"/>
      <c r="L18" s="134"/>
      <c r="M18" s="126">
        <f>M16</f>
        <v>35574.80107</v>
      </c>
      <c r="N18" s="127"/>
      <c r="O18" s="95"/>
      <c r="P18" s="96"/>
      <c r="Q18" s="96"/>
      <c r="R18" s="105"/>
      <c r="S18" s="134"/>
      <c r="T18" s="134"/>
      <c r="U18" s="134"/>
      <c r="V18" s="81"/>
      <c r="W18" s="82"/>
      <c r="X18" s="82"/>
      <c r="Y18" s="82"/>
      <c r="Z18" s="81"/>
      <c r="AA18" s="82"/>
      <c r="AB18" s="81"/>
      <c r="AC18" s="82"/>
      <c r="AD18" s="82"/>
      <c r="AE18" s="81"/>
      <c r="AF18" s="83"/>
    </row>
    <row r="19" spans="1:32" ht="12.75" customHeight="1">
      <c r="A19" s="59"/>
      <c r="B19" s="59"/>
      <c r="C19" s="100"/>
      <c r="D19" s="84"/>
      <c r="E19" s="85"/>
      <c r="F19" s="85"/>
      <c r="G19" s="85"/>
      <c r="H19" s="85"/>
      <c r="I19" s="85"/>
      <c r="J19" s="59" t="s">
        <v>30</v>
      </c>
      <c r="K19" s="100"/>
      <c r="L19" s="100"/>
      <c r="M19" s="128"/>
      <c r="N19" s="129"/>
      <c r="O19" s="97"/>
      <c r="P19" s="98"/>
      <c r="Q19" s="98"/>
      <c r="R19" s="107"/>
      <c r="S19" s="135"/>
      <c r="T19" s="135"/>
      <c r="U19" s="135"/>
      <c r="V19" s="84"/>
      <c r="W19" s="85"/>
      <c r="X19" s="85"/>
      <c r="Y19" s="85"/>
      <c r="Z19" s="84"/>
      <c r="AA19" s="85"/>
      <c r="AB19" s="84"/>
      <c r="AC19" s="85"/>
      <c r="AD19" s="85"/>
      <c r="AE19" s="84"/>
      <c r="AF19" s="86"/>
    </row>
    <row r="20" spans="1:32" ht="12.75" customHeight="1">
      <c r="A20" s="58">
        <v>4</v>
      </c>
      <c r="B20" s="58" t="s">
        <v>35</v>
      </c>
      <c r="C20" s="99"/>
      <c r="D20" s="81" t="s">
        <v>36</v>
      </c>
      <c r="E20" s="82"/>
      <c r="F20" s="82"/>
      <c r="G20" s="82"/>
      <c r="H20" s="82"/>
      <c r="I20" s="82"/>
      <c r="J20" s="130">
        <v>1.8969</v>
      </c>
      <c r="K20" s="131"/>
      <c r="L20" s="131"/>
      <c r="M20" s="126">
        <f>O20*4.91*1.18</f>
        <v>31836.931</v>
      </c>
      <c r="N20" s="127"/>
      <c r="O20" s="95">
        <v>5495</v>
      </c>
      <c r="P20" s="96"/>
      <c r="Q20" s="96"/>
      <c r="R20" s="126">
        <f>M20*J20</f>
        <v>60391.4744139</v>
      </c>
      <c r="S20" s="127"/>
      <c r="T20" s="127"/>
      <c r="U20" s="127"/>
      <c r="V20" s="81"/>
      <c r="W20" s="82"/>
      <c r="X20" s="82"/>
      <c r="Y20" s="82"/>
      <c r="Z20" s="81"/>
      <c r="AA20" s="82"/>
      <c r="AB20" s="81"/>
      <c r="AC20" s="82"/>
      <c r="AD20" s="82"/>
      <c r="AE20" s="81"/>
      <c r="AF20" s="83"/>
    </row>
    <row r="21" spans="1:32" ht="12.75" customHeight="1">
      <c r="A21" s="59"/>
      <c r="B21" s="59"/>
      <c r="C21" s="100"/>
      <c r="D21" s="84"/>
      <c r="E21" s="85"/>
      <c r="F21" s="85"/>
      <c r="G21" s="85"/>
      <c r="H21" s="85"/>
      <c r="I21" s="85"/>
      <c r="J21" s="59" t="s">
        <v>30</v>
      </c>
      <c r="K21" s="100"/>
      <c r="L21" s="100"/>
      <c r="M21" s="128"/>
      <c r="N21" s="129"/>
      <c r="O21" s="97"/>
      <c r="P21" s="98"/>
      <c r="Q21" s="98"/>
      <c r="R21" s="128"/>
      <c r="S21" s="129"/>
      <c r="T21" s="129"/>
      <c r="U21" s="129"/>
      <c r="V21" s="84"/>
      <c r="W21" s="85"/>
      <c r="X21" s="85"/>
      <c r="Y21" s="85"/>
      <c r="Z21" s="84"/>
      <c r="AA21" s="85"/>
      <c r="AB21" s="84"/>
      <c r="AC21" s="85"/>
      <c r="AD21" s="85"/>
      <c r="AE21" s="84"/>
      <c r="AF21" s="86"/>
    </row>
    <row r="22" spans="1:32" ht="12.75" customHeight="1">
      <c r="A22" s="58">
        <v>5</v>
      </c>
      <c r="B22" s="58" t="s">
        <v>37</v>
      </c>
      <c r="C22" s="99"/>
      <c r="D22" s="81" t="s">
        <v>38</v>
      </c>
      <c r="E22" s="82"/>
      <c r="F22" s="82"/>
      <c r="G22" s="82"/>
      <c r="H22" s="82"/>
      <c r="I22" s="82"/>
      <c r="J22" s="144">
        <v>296.4</v>
      </c>
      <c r="K22" s="145"/>
      <c r="L22" s="145"/>
      <c r="M22" s="126">
        <f>O22*4.91*1.18</f>
        <v>61.008714</v>
      </c>
      <c r="N22" s="127"/>
      <c r="O22" s="95">
        <v>10.53</v>
      </c>
      <c r="P22" s="96"/>
      <c r="Q22" s="96"/>
      <c r="R22" s="126">
        <f>J22*M22</f>
        <v>18082.982829599998</v>
      </c>
      <c r="S22" s="127"/>
      <c r="T22" s="127"/>
      <c r="U22" s="127"/>
      <c r="V22" s="81"/>
      <c r="W22" s="82"/>
      <c r="X22" s="82"/>
      <c r="Y22" s="82"/>
      <c r="Z22" s="81"/>
      <c r="AA22" s="82"/>
      <c r="AB22" s="81"/>
      <c r="AC22" s="82"/>
      <c r="AD22" s="82"/>
      <c r="AE22" s="81"/>
      <c r="AF22" s="83"/>
    </row>
    <row r="23" spans="1:32" ht="12.75" customHeight="1">
      <c r="A23" s="59"/>
      <c r="B23" s="59"/>
      <c r="C23" s="100"/>
      <c r="D23" s="84"/>
      <c r="E23" s="85"/>
      <c r="F23" s="85"/>
      <c r="G23" s="85"/>
      <c r="H23" s="85"/>
      <c r="I23" s="85"/>
      <c r="J23" s="59" t="s">
        <v>39</v>
      </c>
      <c r="K23" s="100"/>
      <c r="L23" s="100"/>
      <c r="M23" s="128"/>
      <c r="N23" s="129"/>
      <c r="O23" s="97"/>
      <c r="P23" s="98"/>
      <c r="Q23" s="98"/>
      <c r="R23" s="128"/>
      <c r="S23" s="129"/>
      <c r="T23" s="129"/>
      <c r="U23" s="129"/>
      <c r="V23" s="84"/>
      <c r="W23" s="85"/>
      <c r="X23" s="85"/>
      <c r="Y23" s="85"/>
      <c r="Z23" s="84"/>
      <c r="AA23" s="85"/>
      <c r="AB23" s="84"/>
      <c r="AC23" s="85"/>
      <c r="AD23" s="85"/>
      <c r="AE23" s="84"/>
      <c r="AF23" s="86"/>
    </row>
    <row r="24" spans="1:32" ht="12.75" customHeight="1">
      <c r="A24" s="58">
        <v>6</v>
      </c>
      <c r="B24" s="58" t="s">
        <v>40</v>
      </c>
      <c r="C24" s="99"/>
      <c r="D24" s="81" t="s">
        <v>41</v>
      </c>
      <c r="E24" s="82"/>
      <c r="F24" s="82"/>
      <c r="G24" s="82"/>
      <c r="H24" s="82"/>
      <c r="I24" s="82"/>
      <c r="J24" s="124">
        <v>0.066</v>
      </c>
      <c r="K24" s="125"/>
      <c r="L24" s="125"/>
      <c r="M24" s="126">
        <f>O24*4.91*1.18</f>
        <v>41344.440924</v>
      </c>
      <c r="N24" s="127"/>
      <c r="O24" s="95">
        <v>7135.98</v>
      </c>
      <c r="P24" s="96"/>
      <c r="Q24" s="96"/>
      <c r="R24" s="126">
        <f>J24*M24</f>
        <v>2728.7331009840004</v>
      </c>
      <c r="S24" s="127"/>
      <c r="T24" s="127"/>
      <c r="U24" s="127"/>
      <c r="V24" s="81"/>
      <c r="W24" s="82"/>
      <c r="X24" s="82"/>
      <c r="Y24" s="82"/>
      <c r="Z24" s="81"/>
      <c r="AA24" s="82"/>
      <c r="AB24" s="81"/>
      <c r="AC24" s="82"/>
      <c r="AD24" s="82"/>
      <c r="AE24" s="81"/>
      <c r="AF24" s="83"/>
    </row>
    <row r="25" spans="1:32" ht="12.75" customHeight="1">
      <c r="A25" s="59"/>
      <c r="B25" s="59"/>
      <c r="C25" s="100"/>
      <c r="D25" s="84"/>
      <c r="E25" s="85"/>
      <c r="F25" s="85"/>
      <c r="G25" s="85"/>
      <c r="H25" s="85"/>
      <c r="I25" s="85"/>
      <c r="J25" s="59" t="s">
        <v>30</v>
      </c>
      <c r="K25" s="100"/>
      <c r="L25" s="100"/>
      <c r="M25" s="128"/>
      <c r="N25" s="129"/>
      <c r="O25" s="97"/>
      <c r="P25" s="98"/>
      <c r="Q25" s="98"/>
      <c r="R25" s="128"/>
      <c r="S25" s="129"/>
      <c r="T25" s="129"/>
      <c r="U25" s="129"/>
      <c r="V25" s="84"/>
      <c r="W25" s="85"/>
      <c r="X25" s="85"/>
      <c r="Y25" s="85"/>
      <c r="Z25" s="84"/>
      <c r="AA25" s="85"/>
      <c r="AB25" s="84"/>
      <c r="AC25" s="85"/>
      <c r="AD25" s="85"/>
      <c r="AE25" s="84"/>
      <c r="AF25" s="86"/>
    </row>
    <row r="26" spans="1:32" ht="12.75" customHeight="1">
      <c r="A26" s="58">
        <v>7.1</v>
      </c>
      <c r="B26" s="58" t="s">
        <v>28</v>
      </c>
      <c r="C26" s="99"/>
      <c r="D26" s="81" t="s">
        <v>45</v>
      </c>
      <c r="E26" s="82"/>
      <c r="F26" s="82"/>
      <c r="G26" s="82"/>
      <c r="H26" s="82"/>
      <c r="I26" s="82"/>
      <c r="J26" s="130">
        <v>2.5195</v>
      </c>
      <c r="K26" s="131"/>
      <c r="L26" s="131"/>
      <c r="M26" s="126"/>
      <c r="N26" s="127"/>
      <c r="O26" s="95"/>
      <c r="P26" s="96"/>
      <c r="Q26" s="96"/>
      <c r="R26" s="126"/>
      <c r="S26" s="127"/>
      <c r="T26" s="127"/>
      <c r="U26" s="127"/>
      <c r="V26" s="81"/>
      <c r="W26" s="82"/>
      <c r="X26" s="82"/>
      <c r="Y26" s="82"/>
      <c r="Z26" s="81"/>
      <c r="AA26" s="82"/>
      <c r="AB26" s="81"/>
      <c r="AC26" s="82"/>
      <c r="AD26" s="82"/>
      <c r="AE26" s="81"/>
      <c r="AF26" s="83"/>
    </row>
    <row r="27" spans="1:32" ht="12.75" customHeight="1">
      <c r="A27" s="59"/>
      <c r="B27" s="59"/>
      <c r="C27" s="100"/>
      <c r="D27" s="84"/>
      <c r="E27" s="85"/>
      <c r="F27" s="85"/>
      <c r="G27" s="85"/>
      <c r="H27" s="85"/>
      <c r="I27" s="85"/>
      <c r="J27" s="59" t="s">
        <v>30</v>
      </c>
      <c r="K27" s="100"/>
      <c r="L27" s="100"/>
      <c r="M27" s="128"/>
      <c r="N27" s="129"/>
      <c r="O27" s="97"/>
      <c r="P27" s="98"/>
      <c r="Q27" s="98"/>
      <c r="R27" s="128"/>
      <c r="S27" s="129"/>
      <c r="T27" s="129"/>
      <c r="U27" s="129"/>
      <c r="V27" s="84"/>
      <c r="W27" s="85"/>
      <c r="X27" s="85"/>
      <c r="Y27" s="85"/>
      <c r="Z27" s="84"/>
      <c r="AA27" s="85"/>
      <c r="AB27" s="84"/>
      <c r="AC27" s="85"/>
      <c r="AD27" s="85"/>
      <c r="AE27" s="84"/>
      <c r="AF27" s="86"/>
    </row>
    <row r="28" spans="1:32" ht="12.75" customHeight="1">
      <c r="A28" s="82" t="s">
        <v>53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132">
        <f>SUM(R16:U27)</f>
        <v>137222.829589413</v>
      </c>
      <c r="S28" s="132"/>
      <c r="T28" s="132"/>
      <c r="U28" s="132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</row>
    <row r="29" spans="1:32" ht="12.7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1:32" ht="12.75" customHeight="1">
      <c r="A30" s="44" t="s">
        <v>98</v>
      </c>
      <c r="B30" s="44"/>
      <c r="C30" s="44"/>
      <c r="D30" s="44"/>
      <c r="E30" s="44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  <row r="31" spans="5:32" ht="12.75" customHeight="1"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</row>
    <row r="32" spans="1:32" ht="12.75" customHeight="1">
      <c r="A32" s="44" t="s">
        <v>99</v>
      </c>
      <c r="B32" s="44"/>
      <c r="C32" s="44"/>
      <c r="D32" s="4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</sheetData>
  <sheetProtection/>
  <mergeCells count="132">
    <mergeCell ref="A1:AF1"/>
    <mergeCell ref="A2:F2"/>
    <mergeCell ref="G2:R2"/>
    <mergeCell ref="S2:AF2"/>
    <mergeCell ref="A3:F3"/>
    <mergeCell ref="G3:R3"/>
    <mergeCell ref="S3:AF3"/>
    <mergeCell ref="A6:F6"/>
    <mergeCell ref="G6:R6"/>
    <mergeCell ref="S6:AF6"/>
    <mergeCell ref="A4:F4"/>
    <mergeCell ref="G4:R4"/>
    <mergeCell ref="S4:AF4"/>
    <mergeCell ref="A5:F5"/>
    <mergeCell ref="G5:R5"/>
    <mergeCell ref="S5:AF5"/>
    <mergeCell ref="A7:F7"/>
    <mergeCell ref="G7:R7"/>
    <mergeCell ref="S7:AF7"/>
    <mergeCell ref="A20:A21"/>
    <mergeCell ref="B20:C21"/>
    <mergeCell ref="D20:I21"/>
    <mergeCell ref="Z24:AA25"/>
    <mergeCell ref="AB24:AD25"/>
    <mergeCell ref="AE24:AF25"/>
    <mergeCell ref="J25:L25"/>
    <mergeCell ref="A22:A23"/>
    <mergeCell ref="B22:C23"/>
    <mergeCell ref="D22:I23"/>
    <mergeCell ref="J22:L22"/>
    <mergeCell ref="AB20:AD21"/>
    <mergeCell ref="AE20:AF21"/>
    <mergeCell ref="A8:AF8"/>
    <mergeCell ref="A9:AF9"/>
    <mergeCell ref="A10:A13"/>
    <mergeCell ref="B10:C13"/>
    <mergeCell ref="D10:I13"/>
    <mergeCell ref="J10:L11"/>
    <mergeCell ref="M10:Q10"/>
    <mergeCell ref="R10:AA10"/>
    <mergeCell ref="AB10:AF10"/>
    <mergeCell ref="M11:N12"/>
    <mergeCell ref="O11:Q12"/>
    <mergeCell ref="R11:U13"/>
    <mergeCell ref="V11:Y13"/>
    <mergeCell ref="Z11:AA12"/>
    <mergeCell ref="AB11:AF12"/>
    <mergeCell ref="J12:L13"/>
    <mergeCell ref="M13:N13"/>
    <mergeCell ref="O13:Q13"/>
    <mergeCell ref="Z13:AA13"/>
    <mergeCell ref="AB13:AD13"/>
    <mergeCell ref="AE13:AF13"/>
    <mergeCell ref="A14:AF14"/>
    <mergeCell ref="B15:C15"/>
    <mergeCell ref="D15:I15"/>
    <mergeCell ref="J15:L15"/>
    <mergeCell ref="M15:N15"/>
    <mergeCell ref="O15:Q15"/>
    <mergeCell ref="R15:U15"/>
    <mergeCell ref="V15:Y15"/>
    <mergeCell ref="Z15:AA15"/>
    <mergeCell ref="A18:A19"/>
    <mergeCell ref="B18:C19"/>
    <mergeCell ref="D18:I19"/>
    <mergeCell ref="J18:L18"/>
    <mergeCell ref="M18:N19"/>
    <mergeCell ref="O18:Q19"/>
    <mergeCell ref="AB15:AD15"/>
    <mergeCell ref="AE15:AF15"/>
    <mergeCell ref="A16:A17"/>
    <mergeCell ref="B16:C17"/>
    <mergeCell ref="D16:I17"/>
    <mergeCell ref="J16:L16"/>
    <mergeCell ref="M16:N17"/>
    <mergeCell ref="O16:Q17"/>
    <mergeCell ref="R16:U17"/>
    <mergeCell ref="V16:Y17"/>
    <mergeCell ref="R18:U19"/>
    <mergeCell ref="V18:Y19"/>
    <mergeCell ref="Z18:AA19"/>
    <mergeCell ref="AB18:AD19"/>
    <mergeCell ref="AE18:AF19"/>
    <mergeCell ref="J19:L19"/>
    <mergeCell ref="Z16:AA17"/>
    <mergeCell ref="AB16:AD17"/>
    <mergeCell ref="AE16:AF17"/>
    <mergeCell ref="J17:L17"/>
    <mergeCell ref="A32:D32"/>
    <mergeCell ref="A28:Q28"/>
    <mergeCell ref="R28:U28"/>
    <mergeCell ref="V28:AF28"/>
    <mergeCell ref="A29:AF29"/>
    <mergeCell ref="A30:E30"/>
    <mergeCell ref="U30:AF30"/>
    <mergeCell ref="R26:U27"/>
    <mergeCell ref="V26:Y27"/>
    <mergeCell ref="Z26:AA27"/>
    <mergeCell ref="AB26:AD27"/>
    <mergeCell ref="AE26:AF27"/>
    <mergeCell ref="J27:L27"/>
    <mergeCell ref="A26:A27"/>
    <mergeCell ref="B26:C27"/>
    <mergeCell ref="D26:I27"/>
    <mergeCell ref="J26:L26"/>
    <mergeCell ref="M26:N27"/>
    <mergeCell ref="O26:Q27"/>
    <mergeCell ref="J20:L20"/>
    <mergeCell ref="M20:N21"/>
    <mergeCell ref="O20:Q21"/>
    <mergeCell ref="R20:U21"/>
    <mergeCell ref="V20:Y21"/>
    <mergeCell ref="Z20:AA21"/>
    <mergeCell ref="J21:L21"/>
    <mergeCell ref="E31:T31"/>
    <mergeCell ref="U31:AF31"/>
    <mergeCell ref="AE22:AF23"/>
    <mergeCell ref="J23:L23"/>
    <mergeCell ref="A24:A25"/>
    <mergeCell ref="B24:C25"/>
    <mergeCell ref="D24:I25"/>
    <mergeCell ref="J24:L24"/>
    <mergeCell ref="M24:N25"/>
    <mergeCell ref="O24:Q25"/>
    <mergeCell ref="R24:U25"/>
    <mergeCell ref="V24:Y25"/>
    <mergeCell ref="M22:N23"/>
    <mergeCell ref="O22:Q23"/>
    <mergeCell ref="R22:U23"/>
    <mergeCell ref="V22:Y23"/>
    <mergeCell ref="Z22:AA23"/>
    <mergeCell ref="AB22:AD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8.421875" style="0" customWidth="1"/>
    <col min="2" max="2" width="106.8515625" style="0" customWidth="1"/>
    <col min="3" max="3" width="21.28125" style="0" customWidth="1"/>
  </cols>
  <sheetData>
    <row r="1" spans="1:3" ht="14.25">
      <c r="A1" s="152" t="s">
        <v>102</v>
      </c>
      <c r="B1" s="152"/>
      <c r="C1" s="152"/>
    </row>
    <row r="2" spans="1:3" ht="14.25">
      <c r="A2" s="152" t="s">
        <v>105</v>
      </c>
      <c r="B2" s="152"/>
      <c r="C2" s="152"/>
    </row>
    <row r="3" spans="1:3" ht="14.25">
      <c r="A3" s="152" t="s">
        <v>105</v>
      </c>
      <c r="B3" s="152"/>
      <c r="C3" s="152"/>
    </row>
    <row r="4" spans="1:3" ht="14.25">
      <c r="A4" s="40"/>
      <c r="B4" s="40"/>
      <c r="C4" s="40"/>
    </row>
    <row r="5" spans="1:3" ht="14.25">
      <c r="A5" s="45" t="s">
        <v>103</v>
      </c>
      <c r="B5" s="45"/>
      <c r="C5" s="45"/>
    </row>
    <row r="6" spans="1:3" ht="12.75" customHeight="1" thickBot="1">
      <c r="A6" s="153" t="s">
        <v>95</v>
      </c>
      <c r="B6" s="153"/>
      <c r="C6" s="153"/>
    </row>
    <row r="7" spans="1:3" ht="12.75" customHeight="1" thickBot="1">
      <c r="A7" s="3" t="s">
        <v>8</v>
      </c>
      <c r="B7" s="34" t="s">
        <v>104</v>
      </c>
      <c r="C7" s="35" t="s">
        <v>11</v>
      </c>
    </row>
    <row r="8" spans="1:3" ht="12.75" customHeight="1" thickBot="1">
      <c r="A8" s="3">
        <v>1</v>
      </c>
      <c r="B8" s="34">
        <v>2</v>
      </c>
      <c r="C8" s="35">
        <v>3</v>
      </c>
    </row>
    <row r="9" spans="1:3" ht="12.75" customHeight="1">
      <c r="A9" s="148">
        <v>1</v>
      </c>
      <c r="B9" s="36" t="s">
        <v>25</v>
      </c>
      <c r="C9" s="37" t="s">
        <v>26</v>
      </c>
    </row>
    <row r="10" spans="1:3" ht="12.75" customHeight="1" thickBot="1">
      <c r="A10" s="149"/>
      <c r="B10" s="18" t="s">
        <v>107</v>
      </c>
      <c r="C10" s="38">
        <v>1.5747</v>
      </c>
    </row>
    <row r="11" spans="1:3" ht="12.75" customHeight="1">
      <c r="A11" s="148">
        <v>2</v>
      </c>
      <c r="B11" s="36" t="s">
        <v>32</v>
      </c>
      <c r="C11" s="37" t="s">
        <v>26</v>
      </c>
    </row>
    <row r="12" spans="1:3" ht="12.75" customHeight="1" thickBot="1">
      <c r="A12" s="149"/>
      <c r="B12" s="18" t="s">
        <v>108</v>
      </c>
      <c r="C12" s="38">
        <v>0</v>
      </c>
    </row>
    <row r="13" spans="1:3" ht="28.5" customHeight="1">
      <c r="A13" s="52">
        <v>3</v>
      </c>
      <c r="B13" s="36" t="s">
        <v>90</v>
      </c>
      <c r="C13" s="37" t="s">
        <v>26</v>
      </c>
    </row>
    <row r="14" spans="1:3" ht="12.75" customHeight="1">
      <c r="A14" s="151"/>
      <c r="B14" s="18" t="s">
        <v>109</v>
      </c>
      <c r="C14" s="42">
        <v>2.5195</v>
      </c>
    </row>
    <row r="15" spans="1:3" ht="12.75" customHeight="1">
      <c r="A15" s="150">
        <v>4</v>
      </c>
      <c r="B15" s="26" t="s">
        <v>43</v>
      </c>
      <c r="C15" s="39" t="s">
        <v>26</v>
      </c>
    </row>
    <row r="16" spans="1:3" ht="12.75" customHeight="1">
      <c r="A16" s="151"/>
      <c r="B16" s="18" t="s">
        <v>110</v>
      </c>
      <c r="C16" s="42">
        <v>2.5195</v>
      </c>
    </row>
    <row r="17" spans="1:3" ht="28.5" customHeight="1">
      <c r="A17" s="150">
        <v>5</v>
      </c>
      <c r="B17" s="26" t="s">
        <v>47</v>
      </c>
      <c r="C17" s="39" t="s">
        <v>49</v>
      </c>
    </row>
    <row r="18" spans="1:3" ht="14.25">
      <c r="A18" s="151"/>
      <c r="B18" s="18" t="s">
        <v>111</v>
      </c>
      <c r="C18" s="41">
        <v>3.252</v>
      </c>
    </row>
    <row r="19" spans="1:3" ht="26.25">
      <c r="A19" s="150">
        <v>6</v>
      </c>
      <c r="B19" s="26" t="s">
        <v>51</v>
      </c>
      <c r="C19" s="39" t="s">
        <v>112</v>
      </c>
    </row>
    <row r="20" spans="1:3" ht="14.25">
      <c r="A20" s="151"/>
      <c r="B20" s="18" t="s">
        <v>113</v>
      </c>
      <c r="C20" s="41">
        <v>3.252</v>
      </c>
    </row>
    <row r="21" spans="1:3" ht="14.25">
      <c r="A21" s="32"/>
      <c r="B21" s="33"/>
      <c r="C21" s="43"/>
    </row>
    <row r="22" spans="1:3" ht="14.25">
      <c r="A22" s="32"/>
      <c r="B22" s="33"/>
      <c r="C22" s="43"/>
    </row>
    <row r="23" spans="1:2" ht="14.25">
      <c r="A23" s="146" t="s">
        <v>106</v>
      </c>
      <c r="B23" s="146"/>
    </row>
    <row r="24" spans="1:2" ht="14.25">
      <c r="A24" s="146"/>
      <c r="B24" s="146"/>
    </row>
    <row r="25" spans="1:2" ht="14.25">
      <c r="A25" s="146" t="s">
        <v>99</v>
      </c>
      <c r="B25" s="146"/>
    </row>
    <row r="26" spans="1:2" ht="14.25">
      <c r="A26" s="147"/>
      <c r="B26" s="147"/>
    </row>
    <row r="27" spans="1:2" ht="14.25">
      <c r="A27" s="147"/>
      <c r="B27" s="147"/>
    </row>
  </sheetData>
  <sheetProtection/>
  <mergeCells count="16">
    <mergeCell ref="A11:A12"/>
    <mergeCell ref="A17:A18"/>
    <mergeCell ref="A19:A20"/>
    <mergeCell ref="A1:C1"/>
    <mergeCell ref="A2:C2"/>
    <mergeCell ref="A3:C3"/>
    <mergeCell ref="A5:C5"/>
    <mergeCell ref="A13:A14"/>
    <mergeCell ref="A15:A16"/>
    <mergeCell ref="A9:A10"/>
    <mergeCell ref="A6:C6"/>
    <mergeCell ref="A23:B23"/>
    <mergeCell ref="A24:B24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СтройГрад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Рамиль</cp:lastModifiedBy>
  <cp:lastPrinted>2011-07-29T07:02:11Z</cp:lastPrinted>
  <dcterms:created xsi:type="dcterms:W3CDTF">2011-07-28T14:20:43Z</dcterms:created>
  <dcterms:modified xsi:type="dcterms:W3CDTF">2011-08-26T07:15:05Z</dcterms:modified>
  <cp:category/>
  <cp:version/>
  <cp:contentType/>
  <cp:contentStatus/>
</cp:coreProperties>
</file>